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594" activeTab="0"/>
  </bookViews>
  <sheets>
    <sheet name="Audit Report Intro Page" sheetId="1" r:id="rId1"/>
    <sheet name="Executive Summary" sheetId="2" r:id="rId2"/>
    <sheet name="Results Summary" sheetId="3" r:id="rId3"/>
    <sheet name="1. Facility Fundamentals" sheetId="4" r:id="rId4"/>
    <sheet name="2. Food Safety Fundamentals" sheetId="5" r:id="rId5"/>
    <sheet name="3. Quality Systems" sheetId="6" r:id="rId6"/>
    <sheet name="4. Plant Security" sheetId="7" r:id="rId7"/>
    <sheet name="List of Non-Conformances" sheetId="8" r:id="rId8"/>
    <sheet name="List Records Reviewed" sheetId="9" r:id="rId9"/>
  </sheets>
  <definedNames/>
  <calcPr fullCalcOnLoad="1"/>
</workbook>
</file>

<file path=xl/sharedStrings.xml><?xml version="1.0" encoding="utf-8"?>
<sst xmlns="http://schemas.openxmlformats.org/spreadsheetml/2006/main" count="1132" uniqueCount="886">
  <si>
    <t>Are leaks or spills cleaned up in a timely fashion?</t>
  </si>
  <si>
    <t>Are adequate procedures in place for customer complaint handling and corrective actions documented and communicated to them for each complaint?</t>
  </si>
  <si>
    <t>2.2.39</t>
  </si>
  <si>
    <t>Are procedures in place addressing how regulatory information updates are incorporated at facility level?</t>
  </si>
  <si>
    <t>Is staff familiar with protocol regarding regulatory visits/audits and are most recent visit records on file with documented follow up?</t>
  </si>
  <si>
    <t>% Supplier Rating Achieved</t>
  </si>
  <si>
    <t>&gt; or = 90%</t>
  </si>
  <si>
    <t>Assessment Grading</t>
  </si>
  <si>
    <t>Excellent</t>
  </si>
  <si>
    <t>Pass (Acceptable)</t>
  </si>
  <si>
    <t>Fail</t>
  </si>
  <si>
    <t>&lt;80%</t>
  </si>
  <si>
    <t>3.3.3</t>
  </si>
  <si>
    <t>Are measures in place to minimize risk of product of non-compliant weight/size reaching the market?</t>
  </si>
  <si>
    <t>Are finished products routinely tested in order to ensure they consistently fall within required specifications &amp; that claims are met?</t>
  </si>
  <si>
    <t>3.2.4</t>
  </si>
  <si>
    <t>If product is fortified, are there effective controls in place to verify that fortification levels are within acceptable range?</t>
  </si>
  <si>
    <t>Is there a policy to review quality &amp; analytical records at least annually or more frequently if required by customer or regulatory requirements?</t>
  </si>
  <si>
    <t>Does the mock recall procedure require record review including rework, food safety records, product hold/release, shipping/receiving, raw material &amp; production records as applicable to the lot in question?</t>
  </si>
  <si>
    <t>2.10.13</t>
  </si>
  <si>
    <t>Whenever monitoring indicated a loss of control at a CCP or at a critical prerequisite step controlling a significant hazard, were effective corrective actions taken and documented, including all of a) short term corrective action to bring process back within critical limits; b) root cause analysis &amp; long term preventive action to prevent recurrence (including equipment repair/calibration or staff retraining); c) isolation, clear tagging of affected products, packaging or ingredients; d) evaluation of affected material for hazards; e) positive release/safe rework/safe redirection or destruction/disposal of affected material in a manner that renders it unsalvageable? Is there evidence that the product was dumped safely? If this corrective action was inadequate in the past, have effective procedures now been written and implemented?</t>
  </si>
  <si>
    <t>Can ventilation systems be cleaned? Are the air filters &amp; dust collectors present if required, checked and replaced regularly per established schedule?</t>
  </si>
  <si>
    <t>1.5.5</t>
  </si>
  <si>
    <t>Are filters present in compressed air or gas lines used in process?</t>
  </si>
  <si>
    <t xml:space="preserve">Is the ventilation &amp; dust collection adequate to minimize process/product contamination risk or risk of odours that could compromise product safety/quality? </t>
  </si>
  <si>
    <t>Quality Records + Management Meeting input/output records</t>
  </si>
  <si>
    <t>Is air plate or equivalent monitoring performed at adequate frequency to minimize risk of airborne contaminants at least in high risk or water bottling/filling areas &amp; to avoid risk of air flowing from dirty to clean areas?</t>
  </si>
  <si>
    <t>Is there a tool control program &amp; separate tool storage area in place to prevent tools, nails etc. from contaminating product/process?</t>
  </si>
  <si>
    <t>2.2.40</t>
  </si>
  <si>
    <t>Is process area suitably clean for purpose &amp; free from excess accumulation of cardboard, cartons, wrapping, and other debris?</t>
  </si>
  <si>
    <t xml:space="preserve">Is sanitizer used in drains as part of the sanitation program? </t>
  </si>
  <si>
    <t>Is pesticide/chemical safety validated and protocol for use (down time / food protection) enforced by the contractor &amp; facility staff? Are analytical tests done at least annually to validate non-contaminant pesticide residue levels in sensitive areas?</t>
  </si>
  <si>
    <t>Is there a stock rotation protocol present and monitored / verified adequately (documented: FEFO system / date coding / labeling )?</t>
  </si>
  <si>
    <t>SSOP's: Documented cleaning/sanitation procedures</t>
  </si>
  <si>
    <t>With respect to farm practices, have the facility's suppliers instituted food security programs to address potential risks on the farm or grow-out areas? Are these suppliers vigilant for unusual traffic or occurrences in food growing, processing or storage areas?</t>
  </si>
  <si>
    <t>If off-site facilities (e.g. frozen and refrigerated cold storages, controlled atmosphere rooms) are used for holding products or ingredients prior to processing, are they configured and monitored to handle and hold products securely, preventing unauthorized access and controlling risk of product sabotage?</t>
  </si>
  <si>
    <t>Are there specified procedures for screening employees working at this facility? Are work references, addresses and phone numbers supplied by the employee on the application form verified by management? Are there other protocols in place such as criminal background checks?</t>
  </si>
  <si>
    <t>2.6.17</t>
  </si>
  <si>
    <t>2.6.18</t>
  </si>
  <si>
    <t>2.6.19</t>
  </si>
  <si>
    <t>2.6.20</t>
  </si>
  <si>
    <t>2.6.21</t>
  </si>
  <si>
    <t>2.6.22</t>
  </si>
  <si>
    <t>2.6.23</t>
  </si>
  <si>
    <t>2.6.24</t>
  </si>
  <si>
    <t>2.6.26</t>
  </si>
  <si>
    <t>2.2.13</t>
  </si>
  <si>
    <t>2.2.14</t>
  </si>
  <si>
    <t>2.2.15</t>
  </si>
  <si>
    <t>2.2.16</t>
  </si>
  <si>
    <t>4.1.5</t>
  </si>
  <si>
    <t>Is exterior lighting adequate to identify incidences of unauthorized entry or unusual activity on the premises</t>
  </si>
  <si>
    <t>Is interior lighting adequate to identify incidences of unauthorized entry or unusual activity on the premises</t>
  </si>
  <si>
    <t>4.1.6</t>
  </si>
  <si>
    <t>Are delivery vehicles inspected prior to entering the facility with specific consideration to unusual contaminants?</t>
  </si>
  <si>
    <t>2.2.17</t>
  </si>
  <si>
    <t>2.2.18</t>
  </si>
  <si>
    <t>2.2.19</t>
  </si>
  <si>
    <t>2.2.20</t>
  </si>
  <si>
    <t>2.2.21</t>
  </si>
  <si>
    <t>2.2.22</t>
  </si>
  <si>
    <t>2.2.23</t>
  </si>
  <si>
    <t>2.2.24</t>
  </si>
  <si>
    <t>2.2.25</t>
  </si>
  <si>
    <t>2.2.26</t>
  </si>
  <si>
    <t>2.2.27</t>
  </si>
  <si>
    <t>2.2.28</t>
  </si>
  <si>
    <t>GMP, Process Controls &amp; Sanitation Program</t>
  </si>
  <si>
    <t>Is consideration given to the potential for certain equipment to be clandestinely accessed for the purpose of introducing a contaminant?</t>
  </si>
  <si>
    <t>Incoming Products and Suppliers</t>
  </si>
  <si>
    <t>4.3.1</t>
  </si>
  <si>
    <t>4.3.2</t>
  </si>
  <si>
    <t>4.4.1</t>
  </si>
  <si>
    <t>4.5.1</t>
  </si>
  <si>
    <t>4.5.2</t>
  </si>
  <si>
    <t>Are there procedures to ensure that the plant food security details &amp; plans are kept confidential?</t>
  </si>
  <si>
    <t>Personnel</t>
  </si>
  <si>
    <t>4.6.1</t>
  </si>
  <si>
    <t>4.6.2</t>
  </si>
  <si>
    <t>4.6.3</t>
  </si>
  <si>
    <t>4.6.4</t>
  </si>
  <si>
    <t>4.6.5</t>
  </si>
  <si>
    <t>Ref.</t>
  </si>
  <si>
    <t>Are there rules prohibiting employees from bringing certain types of personal items into the facility or into certain areas within the plant? Are there procedures in place for enforcing these rules?</t>
  </si>
  <si>
    <t>Are the windows &amp; doors into process / storage areas screened adequately to prevent pest entry?</t>
  </si>
  <si>
    <t>2.2.38</t>
  </si>
  <si>
    <t>Does the facility have access to applicable regulations &amp; relevant client requirements or specifications in order to process safely &amp; to adequate standards</t>
  </si>
  <si>
    <t>4.6.6</t>
  </si>
  <si>
    <t>Does the facility have access to current regulations &amp;/or guidelines that impact plant or product security requirements for both domestic &amp; market countries?</t>
  </si>
  <si>
    <t>Are protective &amp; sanitary clothing / gloves worn if warranted by process or required by SOP / regulations? Is change frequency or protocol adequate to prevent food contamination?</t>
  </si>
  <si>
    <t>2.3.13</t>
  </si>
  <si>
    <t>Is the recirculated water adequately treated &amp; identified with regular verification of suitability for use? Is it used appropriately?</t>
  </si>
  <si>
    <t>Are there written, adequate and validated calibration methods available and in used (documented in SOP)?</t>
  </si>
  <si>
    <t>GMP Records: Must include premises inspection, temperature control, supplier review/approval/specifications, receiving, sanitation, maintenance, corrective actions</t>
  </si>
  <si>
    <t>HACCP program documentation, hazard analysis (process &amp; supply generated hazards), CCP determination, HACCP plans and applicable records, including CCP monitoring records and corrective action file/records</t>
  </si>
  <si>
    <t>Purchasing, Supplier Review, Receiving, Storage &amp; Shipping</t>
  </si>
  <si>
    <t>2.6.27</t>
  </si>
  <si>
    <t>2.6.28</t>
  </si>
  <si>
    <t>Can the staff performing critical food safety tasks understand and handle complexity adequately to prevent product / process contamination, i.e. can they state the basics of the written procedure when questioned? Please list staff randomly interviewed on critical processes by title &amp; summarize results of questioning.</t>
  </si>
  <si>
    <t>Is there clear lot identification and the inventories traceable in mock recalls &amp; in SOP's?</t>
  </si>
  <si>
    <t>Are supplier generated hazards listed in the hazard analysis? Have control measures been taken to minimize risk of hazard transfer from suppliers to this facility? Is supplier conformance to these control measures monitored at least during internal audit or more frequently if indicated by deviations or adverse audit/test results?</t>
  </si>
  <si>
    <t>2.11.12</t>
  </si>
  <si>
    <t>random sample of other relevant records must be taken &amp; reviewed:</t>
  </si>
  <si>
    <t>Conformance to Customer Specifications, Inspection &amp; Test and Control of Non Conforming Materials</t>
  </si>
  <si>
    <t xml:space="preserve">Does the facility have a documented procedure outlining the compliance to customer specifications? Are the specifications on file? </t>
  </si>
  <si>
    <t>4.1.4</t>
  </si>
  <si>
    <t>Is incoming product inspected for evidence of possible product contamination or tampering?</t>
  </si>
  <si>
    <t>Are tamper evident packaging features used when available for certain ingredients and supplies? Are packages inspected prior to opening?</t>
  </si>
  <si>
    <t>4.4.2</t>
  </si>
  <si>
    <t>Is there a system for employees identification such as photo / ID and are  limited access protocols in place to ensure employees enter only into those areas necessary according their position?</t>
  </si>
  <si>
    <t>Does each department keep a record / list of employees working on any given day?</t>
  </si>
  <si>
    <t>Equipment Design &amp; Set-up</t>
  </si>
  <si>
    <t>Is access controlled to each area, including process and product waste areas and are boundaries clearly identified for each area? Is adequate fencing in place?</t>
  </si>
  <si>
    <t>Staff/Visitors Hygiene/Health Controls &amp; Sanitary Facilities</t>
  </si>
  <si>
    <t>Continuing Guarantee, Customer Complaint Handling &amp; GLP</t>
  </si>
  <si>
    <t>% Rating Achieved</t>
  </si>
  <si>
    <t>RESULTS SUMMARY</t>
  </si>
  <si>
    <t>Size of processing area (sq ft/m):</t>
  </si>
  <si>
    <t>Number of employees (full-time/seasonal):</t>
  </si>
  <si>
    <t>Are the staff trained to recognize hazards, including allergen hazards and related protocol if working in areas relevant to food safety control?</t>
  </si>
  <si>
    <t>Category Rating Achieved:</t>
  </si>
  <si>
    <t>Total Points Scored for this Audit</t>
  </si>
  <si>
    <t>4.2.4</t>
  </si>
  <si>
    <t>Is there adequate segregation of raw vs. cooked items &amp; is the process structured to prevent cross contamination?</t>
  </si>
  <si>
    <t>Is testing of water done at facility level at least 2 times per 12 month period, including testing for total plate count (TPC), coliforms, mold, E. coli, heavy metals at minimum (ideally including organochlorate or pesticide residue scan)? NOTE: If local regulations specify otherwise, a comment must be written instructing the facility to test on site twice per 12 month period.</t>
  </si>
  <si>
    <t>2.6.29</t>
  </si>
  <si>
    <t>2.6.30</t>
  </si>
  <si>
    <t>2.6.31</t>
  </si>
  <si>
    <t>Are ingredients susceptible to microbial growth hazards held in shallow containers to facilitate cooling and not left at room temperature for too long?</t>
  </si>
  <si>
    <t>Is the access by contractors and their employees limited to only those areas of the plant that are relevant for their work? Are there controls in place for contract workers (i.e. sanitation crews, pest control, etc.) to prevent intentional contamination of the product?</t>
  </si>
  <si>
    <t>Are the washrooms clean, with hot and cold potable running water available &amp; adequate drainage? Are lunchrooms clean? Are locker rooms clean and are lockers raised off floor with sloped tops?</t>
  </si>
  <si>
    <t>2.2.31</t>
  </si>
  <si>
    <t>Are all prerequisite or GMP program records completed adequately, with proper operator and reviewer signatures and dates?</t>
  </si>
  <si>
    <t>2.2.32</t>
  </si>
  <si>
    <t>Are adequate, prompt corrective actions taken when monitoring shows a deviation from acceptable procedures, conditions or limits? Are these documented and signed off/dated by qualified personnel?</t>
  </si>
  <si>
    <t>Incoming goods/truck inspection records. Carrier declarations certifying non-contamination and cleaning.</t>
  </si>
  <si>
    <t>6-8 days randomly spaced over the last 12 months or since last SGS audit. Carrier certification file.</t>
  </si>
  <si>
    <t>Is there a person on the staff responsible or a outside contractor named with the individual technician's license valid &amp; on file at the facility? (Operator &amp; applicator licenses)</t>
  </si>
  <si>
    <t>6-8 days randomly spaced over the last 12 months or since last SGS audit, or within last 12 months if not done daily. Calibration file for last 12 months</t>
  </si>
  <si>
    <t>Packaging / Product Labelling</t>
  </si>
  <si>
    <t>4.3.3</t>
  </si>
  <si>
    <t>4.3.4</t>
  </si>
  <si>
    <t>4.5.3</t>
  </si>
  <si>
    <t>Is there a schematic diagram of all bait stations &amp; all pest control devices available and current?</t>
  </si>
  <si>
    <t>Are MSDS &amp; labels on file for each chemical?</t>
  </si>
  <si>
    <t>Refrigerated product/raw materials are maintained at 5°C/ 41°F or lower and monitored, documented &amp; reviewed adequately? Is the temperature monitoring equipment calibrated and records kept on file?</t>
  </si>
  <si>
    <t>Is there a documented pest control program?</t>
  </si>
  <si>
    <t>Overall Score Summary for this Audit:</t>
  </si>
  <si>
    <t>Rating Achieved</t>
  </si>
  <si>
    <t>Total Maximum Points for this Audit</t>
  </si>
  <si>
    <t>1.5.4</t>
  </si>
  <si>
    <t>2.7.8</t>
  </si>
  <si>
    <t>If cleaning, washing or blowout of packaging (including caps) is warranted, is this performed adequately?</t>
  </si>
  <si>
    <t>Are cooking &amp;/or storage instructions clear &amp; feasible if they serve to control hazards in the product prior to consumption?</t>
  </si>
  <si>
    <t>1.4.10</t>
  </si>
  <si>
    <t>4.1.7</t>
  </si>
  <si>
    <t xml:space="preserve">If bottling water, access to well head or water source is adequately protected with lock out mechanism or procedures </t>
  </si>
  <si>
    <t>2.3.11</t>
  </si>
  <si>
    <t>2.3.12</t>
  </si>
  <si>
    <t>Internal Audit Reports</t>
  </si>
  <si>
    <t>Is the equipment maintenance program adequate &amp; followed diligently (written protocol in place)?</t>
  </si>
  <si>
    <t>Identification of an automatic failure criterion during the audit will result in overall failure regardless of the overall rating achieved.</t>
  </si>
  <si>
    <t>Are all products, ingredients and packaging supplied verified to be coming from pre-approved suppliers before introduction into processing?</t>
  </si>
  <si>
    <t>Are computer hardware, software and paper records that document food production control secure?</t>
  </si>
  <si>
    <t>Is all cleaning equipment inspected before reassembly according to adequate SOP / Work Instruction (WI)?</t>
  </si>
  <si>
    <t>Is the cleaning equipment used as specified and properly maintained to function effectively?</t>
  </si>
  <si>
    <t>Are there any signs of pest activity in the facility that could result in direct contact with the product, ingredients, packaging or food contact surfaces?</t>
  </si>
  <si>
    <t>Staff / Visitors, Hygiene / Health Controls &amp; Sanitation Facilities</t>
  </si>
  <si>
    <t>2.4.5</t>
  </si>
  <si>
    <t>2.2.11</t>
  </si>
  <si>
    <t>Is the facility exterior design / maintained to prevent entry of contaminated air or water?</t>
  </si>
  <si>
    <t>Is the lighting adequate to identify visual hazards and inspect &amp; verify cleanliness?</t>
  </si>
  <si>
    <t>Are boiler chemicals &amp; feed water verified &amp; monitored regularly in order to prevent contamination of the product &amp; process?</t>
  </si>
  <si>
    <t>Packaging and Product Labeling</t>
  </si>
  <si>
    <t>Are labeling inks approved for use on food packaging (primary / secondary) and are designed to prevent running, fading or smudging/blurring of data?</t>
  </si>
  <si>
    <t>Are packaging / labeling suppliers included in the supplier approval programs?</t>
  </si>
  <si>
    <t>Does this include a product matrix identifying all potential allergens for all product lines?</t>
  </si>
  <si>
    <t xml:space="preserve">Does the  SOPs include methods for identifying all products affected by identified hazards in the recall SOP (product coding etc.)? </t>
  </si>
  <si>
    <t>Are the personnel knowledgeable regarding CCPs, critical limits, monitoring procedures, corrective actions, verification, validation and record keeping-procedures identified in the plan that are under their area of responsibility?</t>
  </si>
  <si>
    <t>Is there routine monitoring performed to verify cleaning? Is it documented with proper follow up &amp; corrective actions when required? (i.e.. Environmental swabbing or other biological monitoring)</t>
  </si>
  <si>
    <t>Customer complaint file &amp; continuing guarantees if applicable.</t>
  </si>
  <si>
    <t>Security/Plant Access/Emergency procedures.</t>
  </si>
  <si>
    <t>Packaging/Product labeling procedures.</t>
  </si>
  <si>
    <t>Customer Specification Records.</t>
  </si>
  <si>
    <t>2.6.25</t>
  </si>
  <si>
    <t>2.2.30</t>
  </si>
  <si>
    <t>Does the facility have an effective record keeping system for maintaining production, prerequisite program and corrective action records for a minimum of 1 year or more if required by regulation or customer requirement?</t>
  </si>
  <si>
    <t>Are positive pressures maintained in areas where necessary to avoid microbiological infiltration?</t>
  </si>
  <si>
    <t>Is there a supplier approval procedure in place that considers supplier control of relevant food safety hazards prior at minimum?</t>
  </si>
  <si>
    <t>Are paper towels or air dryers &amp; effective soaps available where required?</t>
  </si>
  <si>
    <t>If warranted, are handwashing stations adequately situated to meet regulatory or customer requirements? Note: If no requirements are in place, the minimum standard is a handwash station between employee entrance/lunchroom/washrooms/changeroom &amp; production areas.</t>
  </si>
  <si>
    <t>Does the equipment design / installation permit proper operation/monitoring?</t>
  </si>
  <si>
    <t>Are there aspects of the equipment that pose a risk of hazard contamination of raw materials, packaging or finished products?</t>
  </si>
  <si>
    <t>Are the food contact surfaces adequate for safe food production, adequately cleaned / sanitized?</t>
  </si>
  <si>
    <t>Are steam &amp; ice generated from potable water if they are used for direct food contact?</t>
  </si>
  <si>
    <t>Are the handwashing stations hands free or at minimum lever type, with handwashing procedure signs posted at each station? Are stations checked on a prescribed schedule?</t>
  </si>
  <si>
    <t>Are the toilets situated so that they do not open directly into process areas?
There may be no gaps or door dividers and doors must be self closing if a containing structure opens into process area(s).</t>
  </si>
  <si>
    <t>Is adequate handwashing required before work, after breaks / toilet use and specified in the SOP?</t>
  </si>
  <si>
    <t>Are sanitizing hand dips present if required and used appropriately to minimize food handler contamination (strength checked / logged at least daily if diluted in house)?</t>
  </si>
  <si>
    <t>Time Audit Started:</t>
  </si>
  <si>
    <t>Time Audit Ended:</t>
  </si>
  <si>
    <t>Lead Auditor Phone:</t>
  </si>
  <si>
    <t>Lead Auditor E-mail:</t>
  </si>
  <si>
    <t>Are all critical food safety control parameters met consistently or, if not, is effective corrective action taken to prevent the hazard reaching the consumer? E.g. cook/cool temperatures/times, time outside refrigeration, atmosphere control in package, post cook handling, fill temperatures. Please list all relevant critical parameters as well as those checked by the auditor in the facility &amp; advise if they all appeared to be  met consistently. List evidence for this determination. Attach process flow diagram/process step list with CCP's listed if available electronically or summarize CCP's/critical GMP's.</t>
  </si>
  <si>
    <t>Automatic Failures - Immediate Corrective Action To Be Initiated</t>
  </si>
  <si>
    <t>Are all cutting boards, tables,  grinders, slicers, saws, knives or other equipment clean and sanitized, if not in use (especially in meat/RTE preparation areas)?</t>
  </si>
  <si>
    <t>Are pieces of equipment or utensils adequately clean &amp; protected from cross contamination (splashing/dripping) when not in use?</t>
  </si>
  <si>
    <t>Are adequate hair / beard restraints in use where necessary or required by process, SOP or regulations? (Beard net must be worn if working over exposed food areas and beard or moustache is present)</t>
  </si>
  <si>
    <t>Is there a procedure in place for denaturing and disposing of waste product so that it cannot be identified or in a state in which it cannot be used (e.g. packaging destroyed or labels completely removed from all surfaces of packaging, product denatured with dye or otherwise rendered unusable)</t>
  </si>
  <si>
    <t>Are  frozen food / raw materials maintained at conditions that do not permit thawing? Are these conditions monitored, documented and reviewed adequately? Are adequate corrective actions taken to prevent product/ingredient contamination in cases where adequate conditions are not met?</t>
  </si>
  <si>
    <t>Is there a list of allergen and sensitizing agents? (Including but not limited to the following items or their derivatives: crustaceans, fish, eggs, milk, peanuts, tree nuts, sesame seeds, soy products, sulphites, controlled/banned colours, monosodium glutamate, coconut, wheat and gluten)</t>
  </si>
  <si>
    <t>During the hazard analysis (if HA performed or required), are potential allergens clearly identified and documented as chemical hazards?</t>
  </si>
  <si>
    <t xml:space="preserve">Are the training &amp; evaluation records, (including SOP references), maintained for at least 2 years on site? </t>
  </si>
  <si>
    <t>Are all the staff involved in tasks significant to controlling food safety evaluated at minimum annually on the specific requirements for these tasks?</t>
  </si>
  <si>
    <t>If required, are there written HACCP plans covering each distinct production line, process and/or each type of product (based on hazards/controls)?</t>
  </si>
  <si>
    <t>Do all access doors lock automatically or are they kept locked or under adequate supervision as to prevent unauthorized entry from the exterior of the facility</t>
  </si>
  <si>
    <t>Do all visitors have to sign in before entering sensitive areas of the plant? Is there a requirement for visitors to wear a means of identification if recognition of visitors could be in question?</t>
  </si>
  <si>
    <t xml:space="preserve"> # Automatic Failures (Critical)</t>
  </si>
  <si>
    <t xml:space="preserve"># CAR's Issued </t>
  </si>
  <si>
    <t>CAR Number(s)</t>
  </si>
  <si>
    <t>Date to review CAR's</t>
  </si>
  <si>
    <t>Written QC &amp; GMP Program in place</t>
  </si>
  <si>
    <t>Allergen/Sensitizing Agent Prevention Program in place</t>
  </si>
  <si>
    <t>Internal Food Safety Audit Program in place</t>
  </si>
  <si>
    <t>Pathogen Monitoring &amp; Reduction Programs in place</t>
  </si>
  <si>
    <t>HACCP Certified (specify certification body)</t>
  </si>
  <si>
    <t>Does the audited facility have the following (indicate "Yes" or "No"):</t>
  </si>
  <si>
    <t>Do the procedures include a requirement to inform the local regulatory agency or health authority if the facility is unable to retrieve ALL of a potentially hazardous product? Is the local regulatory agency office/contact number on file?</t>
  </si>
  <si>
    <t>Is there a significant risk of environmental contamination or hazards surrounding the audited facility or water source?</t>
  </si>
  <si>
    <t>Is the facility exterior design / maintained to adequately prevent pest entry into the facility?</t>
  </si>
  <si>
    <t>Are the floors sloped for drainage where necessary or is stagnant water kept to a minimum?</t>
  </si>
  <si>
    <t>Is there a glass prevention policy that covers glass hazards in areas where the product could be adversely affected?</t>
  </si>
  <si>
    <t>Are the activities adequately separated in order to prevent cross-contamination (e.g. live animals or incompatible processes)?</t>
  </si>
  <si>
    <t>Are all hoses and taps cleanable and are backflow preventers installed?</t>
  </si>
  <si>
    <t>Are there complete maintenance records, including equipment ID, date and maintenance person's ID or signature? (electronic ID is acceptable for electronic records)</t>
  </si>
  <si>
    <t xml:space="preserve">by e-mail, proposed corrective actions for any &amp; all non-conformances found during the audit within 14 days of the completion of the </t>
  </si>
  <si>
    <t xml:space="preserve">Relevant Regulations or Client Standards </t>
  </si>
  <si>
    <t># Years in business - domestic market</t>
  </si>
  <si>
    <t xml:space="preserve"># Years in Business - export markets </t>
  </si>
  <si>
    <t># Shifts/day:</t>
  </si>
  <si>
    <t xml:space="preserve">                                              </t>
  </si>
  <si>
    <t xml:space="preserve">                                               HACCP / FOOD SAFETY SERVICES</t>
  </si>
  <si>
    <t>Are there specific procedures in place covering a product declared weight compliance program and nutritional labelling compliance program?</t>
  </si>
  <si>
    <t>3.2.6</t>
  </si>
  <si>
    <t>Are staff responsible for interactions with regulatory agencies, the media and legal agencies adequately trained in relevant procedures to prevent release of unauthorized information and respond effectively to regulatory agency requests</t>
  </si>
  <si>
    <t>2.9.10</t>
  </si>
  <si>
    <t>Is calibration current where required (on equipment used at CCP's or otherwise critical to food safety control)? Is there an adequate record for each piece of food safety control equipment in order to demonstrate accuracy (equipment / calibration person ID / signature, date, results)? If calibration shows the possibility of a significant health risk, have appropriate corrective actions been taken? If calibration shows critical equipment is defective beyond acceptable levels for safe food production, has such equipment been taken out of use until repaired and reverified to function within acceptable limits?</t>
  </si>
  <si>
    <t>Is eating, chewing gum, drinking, smoking and spitting prohibited in production areas by SOP / policies? (If water fountain present disposable cups must be provided and discarded at that point).</t>
  </si>
  <si>
    <t xml:space="preserve">Is personal clothing kept separated from work areas where warranted or required by regulation (SOP present)? </t>
  </si>
  <si>
    <t>Is any person with cuts, sores or open wounds prevented from handling food / packaging unless the sore or wound is completely covered with adequate bandages (adhesive, ideally colour coded with metal strip)? (SOP present)?</t>
  </si>
  <si>
    <t>Is visitor access controlled to prevent cross contamination (SOP present)?</t>
  </si>
  <si>
    <t>Is cleaning equipment located in such a way to prevent contamination of process / storage / packing / flow areas?</t>
  </si>
  <si>
    <t>Do the pathways/controls for clean &amp; dirty equipment minimize risk of cross contamination?</t>
  </si>
  <si>
    <t>Do equipment cleaning areas have proper drainage to prevent cross contamination or recontamination of equipment?</t>
  </si>
  <si>
    <t>Are there adequate written SOPs &amp; SSOPs available for all tasks relevant to control of food safety? Do they include goals/objectives, person performing &amp; reviewing task, sign offs and records at minimum? (Ideally should also include the first step of corrective action)</t>
  </si>
  <si>
    <t>Are cutting boards or preparation surfaces in good condition – relatively free from splits, holes or cuts that could harbour contaminants?</t>
  </si>
  <si>
    <t>Is stacking of raw materials / packaging / finished products in storage areas adequate to minimize the risk of product contamination?</t>
  </si>
  <si>
    <t>Other Foreign Material Detection Program in place (please list specifics)</t>
  </si>
  <si>
    <r>
      <t xml:space="preserve">Temperature records on all coolers and freezers (if applicable) + thermal process, can teardown or other significant process control records not covered under the HACCP records (listed below). </t>
    </r>
    <r>
      <rPr>
        <b/>
        <sz val="10"/>
        <rFont val="ARIAL"/>
        <family val="2"/>
      </rPr>
      <t>Please specify any specific information on GMP/HACCP/critical process records checked if not already listed in this section.</t>
    </r>
  </si>
  <si>
    <t>Documented recall program and results of mock recalls or traceability tests conducted.</t>
  </si>
  <si>
    <t>Last regulatory/3rd party inspection report (not mandatory if confidential).</t>
  </si>
  <si>
    <t>Training records for GMP and HACCP (essential food safety personnel, critical process &amp; CCP operators at minimum).</t>
  </si>
  <si>
    <t>GLP Records if applicable &amp; relevant to food safety/quality control.</t>
  </si>
  <si>
    <t>Employee screening procedures.</t>
  </si>
  <si>
    <t>Finished product-testing results. Ensure that these cover relevant food safety hazards controlled in process &amp; applicable quality parameters where testing is appropriate.</t>
  </si>
  <si>
    <t xml:space="preserve">Are other important (but not critical) food safety parameters monitored &amp; documented adequately? </t>
  </si>
  <si>
    <t>Auditor overview of facility's control of food safety/quality during the audit. Summary of areas requiring urgent attention that could become critical if not rectified.</t>
  </si>
  <si>
    <t>** Attach electronic process flow diagram(s) with CCP's identified OR summary of CCP's &amp; critical GMP's (if available)</t>
  </si>
  <si>
    <t xml:space="preserve">   </t>
  </si>
  <si>
    <t>** Notify retailer contact or KAM immediately if metal detection is warranted but not present, using MD Form SGSNA0501 provided to auditors.</t>
  </si>
  <si>
    <t>** Notify retailer contact or KAM immediately if any critical non-conformance is found, using MD Form SGSNA0501 provided to auditors.</t>
  </si>
  <si>
    <t>Is jewelry or other potentially contaminating apparel removed or adequately covered to prevent food contamination? Is there a policy in place against using nail polish or other cosmetics in areas where food contamination could occur?</t>
  </si>
  <si>
    <t>Are cleaning chemicals safe &amp; effective when used as specified - user instructions are listed properly in SOP and MSDS sheets on file? Are all chemicals properly labeled?</t>
  </si>
  <si>
    <t>All chemical / cleaning / maintenance materials clearly labeled with safe handling/use data labels and appropriately stored</t>
  </si>
  <si>
    <t>Are part drums/containers of refrigerated items closed securely, appropriately labeled as to contents and date and returned within 4 hours to required storage conditions?</t>
  </si>
  <si>
    <t>Are all containers adequately labeled so as to properly identify contents?</t>
  </si>
  <si>
    <t>Are allergen containing raw materials / products identified, stored and handled adequately to prevent contamination of other items? (Labeled racks, class I allergens in separate area, class II allergens stored on bottom racks or in compatible groups)?</t>
  </si>
  <si>
    <t>Note: Corrective actions for critical (16 point) non-conformances must be started during audit, focused first on identification &amp; isolation of affected product. Corrective action &amp; preventive action must be complete within 30 days after audit. Corrective actions for major (8) point non-conformances must be closed out within 60 days after audit. If not corrected, justification must be provided to show that the risk to consumers is not significant.</t>
  </si>
  <si>
    <t>Rating Achieved  Last Audit + Any automatic failures?</t>
  </si>
  <si>
    <t>Regulatory Affairs, Internal &amp; Third Party Audit</t>
  </si>
  <si>
    <t xml:space="preserve">Overall Score Achieved This Audit: (See below for automatic failures) </t>
  </si>
  <si>
    <t>Supplier Rating:</t>
  </si>
  <si>
    <t>ANY AUTOMATIC FAILURES FOUND? (YES/NO):</t>
  </si>
  <si>
    <t>REPORT REF. NO.:</t>
  </si>
  <si>
    <t>Are temperatures, logs, charts monitored on the entire trip for extended shipments of items requiring frozen or refrigerated transport?</t>
  </si>
  <si>
    <t>Are temperatures of product &amp;/or logs/charts checked for each incoming / outgoing / returned shipment of items requiring frozen or refrigerated transport?</t>
  </si>
  <si>
    <t>Does the batcher or other personnel record the lot number of all ingredients used in process so lots can be tracked from raw materials through to finished products?</t>
  </si>
  <si>
    <t>Is there evidence that critical (public health at immediate risk) food safety decisions have been overruled without adequate justification?</t>
  </si>
  <si>
    <t>Are there adequate written process control procedures made available for all operators, for all prescribed process &amp; quality checks?</t>
  </si>
  <si>
    <t>&gt; or = 80% to &lt; 90%</t>
  </si>
  <si>
    <t>Do storage conditions, including temperature, humidity, air flow &amp; pallet location/position minimize risk of contamination of ingredients, product or packaging?</t>
  </si>
  <si>
    <t>Is there adequate space between stored items and perimeter walls to allow effective cleaning and inspection OR is there a cleaning protocol that is equivalent to demonstrate cleaning around &amp; behind pallets/storage vessels?</t>
  </si>
  <si>
    <t>Is GLP followed (procedures documented and official analytical methods used) in labs or R&amp;D facilities? If an external laboratory is used, has the facility verified that GLP is implemented (either through procedure review or through review of competent accreditation for relevant tests, e.g. ISO 17025 or equivalent)?</t>
  </si>
  <si>
    <t>Do staff loading / unloading carriers do it in a way to prevent food / packaging contamination &amp; check seal/lot numbers against bills of lading to ensure the correct product is received?</t>
  </si>
  <si>
    <t>Critical GMP/SOP's: equipment calibration checks, including thermometers and temperature recorders, cookers, pasteurizers, chillers, scales. Actual calibration records for all critical food safety or quality related equipment. Facility quality &amp;/or Food Safety Management System Manaual.</t>
  </si>
  <si>
    <r>
      <t xml:space="preserve">Auditors </t>
    </r>
    <r>
      <rPr>
        <b/>
        <i/>
        <u val="single"/>
        <sz val="11"/>
        <rFont val="Arial"/>
        <family val="2"/>
      </rPr>
      <t xml:space="preserve">Must </t>
    </r>
    <r>
      <rPr>
        <b/>
        <i/>
        <sz val="11"/>
        <rFont val="Arial"/>
        <family val="2"/>
      </rPr>
      <t>inform the auditee that they must submit corrective actions (completed on the log below) to SGS + retail/customer representative (if requested by specific customer/retailer) within 14 days of the completion of the audit. Signature of official auditee representative must be obtained below prior to close of audit.</t>
    </r>
  </si>
  <si>
    <t>Is a Truck Inspection Report generated on empty trucks to be loaded or where possible on incoming trucks? Does TIR cover unidentified materials (powders, liquids) glass, dirt, temperature, mould, other foreign materials, structural integrity and off / volatile odours &amp; does staff know how to check incoming trucks/rail cars/vehicles (access ports, doors, discharge gates)?</t>
  </si>
  <si>
    <t>Are incoming items inspected before being unloaded to verify that they are in good condition? If not, are they placed on hold ASAP?</t>
  </si>
  <si>
    <t>Are ingredients stored &amp; handled in such as way as to prevent thermal abuse or contamination.</t>
  </si>
  <si>
    <t>Is there a procedure for handling fumigated vehicles or items if applicable?</t>
  </si>
  <si>
    <t>Are procedures in place to comply with applicable regulations, religion related requirements, standards of identity, claim requirements &amp; market requirements?</t>
  </si>
  <si>
    <t>2.7.9</t>
  </si>
  <si>
    <t>Is any actual product contamination by foreign material observed during the audit or through metal detector testing that is not removed from process?</t>
  </si>
  <si>
    <t>Are metal detection equipment or magnets present if warranted by process and tested/challenged according to written instructions (including test frequency and test piece specifications)?</t>
  </si>
  <si>
    <t>3.2.5</t>
  </si>
  <si>
    <t>Are sensory parameters evaluated according to a structured sampling/testing program &amp; are tests done by trained staff using effective methods (e.g. triangle test)?</t>
  </si>
  <si>
    <t>3.1.4</t>
  </si>
  <si>
    <t>3.1.5</t>
  </si>
  <si>
    <t>3.1.6</t>
  </si>
  <si>
    <t>3.1.7</t>
  </si>
  <si>
    <t>Is there a Quality Policy in place, with scope defined, documented, signed by management and communicated to all levels within the organization?</t>
  </si>
  <si>
    <t>Does Management actively participate in review meetings, ensure objectives are set  &amp; the organization is focused on food safety as integral to the business?</t>
  </si>
  <si>
    <t>Is there evidence that Management provides adequate resources to sustain the food safety &amp; quality programs?</t>
  </si>
  <si>
    <t>Does the facility practice continual improvement through a systematic, documented approach?</t>
  </si>
  <si>
    <t>Are procedures in place to check supplier quality systems in addition to food safety declarations to verify these systems are robust &amp; dynamic?</t>
  </si>
  <si>
    <t>Does the facility conduct regular (at least annual, ideally quarterly partial audits) internal audits according to a planned procedure and is there documented evidence available to support that corrective actions have been implemented on all findings of the most recent report?</t>
  </si>
  <si>
    <t>Is there a continuing guarantee or similar assurance supplied to customers indicating that the materials shipped comply with all applicable laws and regulations where applicable?</t>
  </si>
  <si>
    <t>In the event of a food security situation
involving potential infectious or toxic substances, are specific procedures outlined to isolate the substance and ensure safety of personnel? At minimum, are there procedures in place to isolate anyone exhibiting contagious illness symptoms &amp; prevent them from performing tasks that could contaminate product?</t>
  </si>
  <si>
    <t>Do the company evacuation procedures include provisions to prevent product tampering during the evacuation, i.e. is there a procedure for doors to be observed for signs of unauthorized re-entry?</t>
  </si>
  <si>
    <t xml:space="preserve">Records reviewed during this audit should include a review of those listed below. For large </t>
  </si>
  <si>
    <t>record volumes, record sampling must be performed as specified below or an adequate</t>
  </si>
  <si>
    <t>Are all the paints / lubricants on food contact surfaces food grade (regulatory approved) or not hazardous to product / packaging?</t>
  </si>
  <si>
    <t>Are filters, screens and other applicable devices in place (if warranted) for foreign material control (other than metal)? Are the location and details of the construction of these described?</t>
  </si>
  <si>
    <t>Are the inspection activities covering foreign material control devices documented and the corrective actions documented adequately, including disposal of any contaminated product?</t>
  </si>
  <si>
    <t xml:space="preserve"> Are all incoming goods accompanied by a COA (certificate of analysis) where required and are these records on file?</t>
  </si>
  <si>
    <t>Does the production schedule take into account and minimize risk of cross contamination from known allergens in each product?</t>
  </si>
  <si>
    <t>Do sanitation procedures adequately address risks from  identified allergens?</t>
  </si>
  <si>
    <t>Are employees trained to understand allergen control procedures?</t>
  </si>
  <si>
    <t>2.8.13</t>
  </si>
  <si>
    <t>Are suppliers questioned &amp; adequate follow up performed to determine whether allergens are present in, run on same lines or produced in the same plant as purchased items (raw materials, supplied partially processed items or ingredients)?</t>
  </si>
  <si>
    <t>Is the hygiene training updated / evaluated on an adequate schedule and retrained when required (response to problems)?</t>
  </si>
  <si>
    <t>Are the sanitation staff trained in SSOPs with regular "satisfactory", competent evaluation annually at minimum?</t>
  </si>
  <si>
    <t>Is all the training and evaluation done by competent trainers with recognized, adequate training &amp;/or experience with procedures being trained &amp; evaluated?</t>
  </si>
  <si>
    <t>2.2.33</t>
  </si>
  <si>
    <t>2.2.34</t>
  </si>
  <si>
    <t>2.2.35</t>
  </si>
  <si>
    <t>2.2.36</t>
  </si>
  <si>
    <t>Supplier final rating:</t>
  </si>
  <si>
    <t>Are processes registered with regulatory agencies or process authorities where required by regulation or customers?</t>
  </si>
  <si>
    <t>If thermal processing is required for low acid or otherwise sensitive product, are temperatures &amp; pressures validated, monitored &amp; documented/reviewed adequately to prevent hazard generation or propagation? Are corrective actions taken &amp; documented adequately if processes are not validated or if inadequate temperatures/pressures are found?</t>
  </si>
  <si>
    <t>Are can teardowns (if warranted) on high risk products performed &amp; documented/reviewed adequately &amp; according to adequate procedure to minimize risk of inadequate can seams? Are corrective actions taken &amp; documented adequately if inadequate seams are found?</t>
  </si>
  <si>
    <t>2.2.37</t>
  </si>
  <si>
    <t>FDA Registration Number for Export to the USA:</t>
  </si>
  <si>
    <t>Date Registered:</t>
  </si>
  <si>
    <r>
      <t xml:space="preserve">Does the facility have a documented security program that identifies possible security risks, describes actions and policies in place to address those risks and clearly defines responsibility for plant security? </t>
    </r>
    <r>
      <rPr>
        <b/>
        <sz val="10"/>
        <rFont val="ARIAL"/>
        <family val="2"/>
      </rPr>
      <t>NOTE: The auditor must ask for the US FDA registration number for export of foodstuffs to the USA. This information must be listed on the Audit Report Intro Page of this report in the appropriate cell</t>
    </r>
  </si>
  <si>
    <t>1.4.11</t>
  </si>
  <si>
    <t>Are records of water quality &amp; test data maintained on file at least 1 year on site (or more if required by regulation) or client requirement?</t>
  </si>
  <si>
    <t>If bottling water, is water source &amp; product water verified &amp; monitored to meet local &amp; market bottled water requirements for purity, quality &amp; integrity?</t>
  </si>
  <si>
    <t>Are all critical tasks &amp; parameters described adequately in written procedures (SOP's) or in adequately detailed HACCP plans so that they can be followed consistently? Do these procedures (or other general procedures) cover corrective actions &amp; review activities adequately for these parameters/tasks?</t>
  </si>
  <si>
    <t>Is there documented evidence available in support of adherence to the program (i.e. reports/activity logs)?</t>
  </si>
  <si>
    <t>Allergen management program and associated records for 6-8 dates selected at random.</t>
  </si>
  <si>
    <t>Are HACCP records, especially monitoring, corrective action and verification/audit records readily available and do they provide evidence that the system has been implemented and is being maintained effectively?</t>
  </si>
  <si>
    <t>2.11.11</t>
  </si>
  <si>
    <t>Are all pest control devices properly anchored, tagged &amp; are functioning adequately to control pest hazards?</t>
  </si>
  <si>
    <t>Are communicable diseases or injuries reported immediately (SOP / Policy present)?</t>
  </si>
  <si>
    <t>Are the cleaning tasks kept on a master schedule, followed / documented adequately (operator / reviewer sign offs)?</t>
  </si>
  <si>
    <t>Is the frequency of the procedures validated and followed (sign offs) diligently?</t>
  </si>
  <si>
    <t>Is there written protocol given to and/or reviewed with all carrier companies for safe transport of raw materials / packaging / finished product?</t>
  </si>
  <si>
    <t>Are bulk tankers cleaned properly prior to loading (includes proper drain out &amp; verification / certification of cleanliness)?</t>
  </si>
  <si>
    <t>Are there adequate written procedures (SOP) on file covering label sign offs?</t>
  </si>
  <si>
    <t>2.11; 3.1</t>
  </si>
  <si>
    <t>Note: If the date listed is not applicable, please provide records for the nearest date to that listed</t>
  </si>
  <si>
    <t>1.1-1.7; 2.1-2.10</t>
  </si>
  <si>
    <t>Last 2 months</t>
  </si>
  <si>
    <t>Last 12 months</t>
  </si>
  <si>
    <t>Current</t>
  </si>
  <si>
    <t>6-8 days randomly spaced over the last 12 months or since last SGS audit</t>
  </si>
  <si>
    <t>Current year's file</t>
  </si>
  <si>
    <t>Are the interior inspections adequate in procedure and frequency, (minimum monthly), to identify and document non-conformities or hazardous conditions &amp; are corrective actions promptly taken in response to negative findings?</t>
  </si>
  <si>
    <t>Is there an allergen management program for raw materials, work in progress, rework and finished products?</t>
  </si>
  <si>
    <t>Are there SOPs indicating specific handling practices (to minimize cross contamination) for products with allergens?</t>
  </si>
  <si>
    <t>Is there a documented procedure for handling of rework that may contain allergens? Is it effective?</t>
  </si>
  <si>
    <t>Does the lot identification allow the distinction of each private label product if co-packing for private label owners?</t>
  </si>
  <si>
    <t>Are monitoring procedures established to assess whether a CCP is under control and produce an accurate record?</t>
  </si>
  <si>
    <t>Upon the termination of an employee, are procedures in place to immediately restrict access to the facility by this individual?</t>
  </si>
  <si>
    <t>Conformance to Customer Specifications, Inspection &amp; Test and Control of Non-Conforming Materials</t>
  </si>
  <si>
    <t>Phone:</t>
  </si>
  <si>
    <t>Date of Last Audit:</t>
  </si>
  <si>
    <t>Name</t>
  </si>
  <si>
    <t>Title</t>
  </si>
  <si>
    <t>Reference</t>
  </si>
  <si>
    <t>Description</t>
  </si>
  <si>
    <t>Are the records complete and signed by the contractor &amp; facility staff member(s) and the follow up of problems documented?</t>
  </si>
  <si>
    <t>Are all corrective actions detailed on a file and signed off by a qualified person when completed?</t>
  </si>
  <si>
    <t>Are all drains / sewers clear &amp; equipped with traps and vents where required?</t>
  </si>
  <si>
    <t>Is finished product stored separately from raw materials and both separated from non- food chemicals?</t>
  </si>
  <si>
    <t>Are quarantine areas clearly identified and used as intended for products on hold / pending approval / returned products?</t>
  </si>
  <si>
    <t>Are on site trucks cleaned per adequate, documented procedures &amp; at adequate frequencies (SOP)?</t>
  </si>
  <si>
    <t>Is there a person or team responsible for determining label contents and this is adequately identified in SOPs?</t>
  </si>
  <si>
    <t>Are there any aspects of packaging, inks or adhesives that generate significant hazards to human health?</t>
  </si>
  <si>
    <t>Is the packaging validated as being suitable to prevent product contamination under conditions of intended use?</t>
  </si>
  <si>
    <t>Key Contacts within Plant Management:</t>
  </si>
  <si>
    <t>General Information about Facility History &amp; Statistics:</t>
  </si>
  <si>
    <t>Products Produced (Export/Domestic):</t>
  </si>
  <si>
    <t>Facility Name (Legal Name of Facility Audited):</t>
  </si>
  <si>
    <t>Overall Score &amp; Audit/Auditor Information:</t>
  </si>
  <si>
    <t>Traceability Check Passed During Audit (see Section 2.10.6 &amp; 2.10.12)</t>
  </si>
  <si>
    <t>Metal Detection Program in place if applicable **</t>
  </si>
  <si>
    <t>Is the road grading / dust proofing / prevention of stagnant water in exterior areas adequate to prevent hazard generation?</t>
  </si>
  <si>
    <t>Are the interior floors / walls / ceilings constructed of approved materials where applicable? Are they adequately cleaned &amp; maintained to prevent hazard generation?</t>
  </si>
  <si>
    <t>Are the exterior inspections adequate in procedure and frequency, (minimum quarterly), to identify and document non-conformities or hazardous conditions &amp; are corrective actions promptly taken in response to negative findings?</t>
  </si>
  <si>
    <t>Is the plant sufficiently illuminated in order to permit effective production and cleaning? Is a lux meter used where required by regulatory agencies or customers?</t>
  </si>
  <si>
    <t>Does the water meet local regulatory guidelines (approved source if bottled water) for potability - at minimum water source agency potability certificate reviewed at least once per year + testing performed at least once per year on site (more often if required by regulations or customers)?</t>
  </si>
  <si>
    <t>Are all products determined to be out of specification segregated, withdrawn from the market &amp; disposed of in a manner that prevents product not meeting customer requirements from being shipped or from re-entering the supply chain, with the necessary corrective actions implemented and evidenced through documentation?</t>
  </si>
  <si>
    <t>Has the facility implemented process control procedures in order to ensure conformance to specifications which may include sampling plans, formulation/ingredient control programs or other product attribute testing protocols?</t>
  </si>
  <si>
    <t>Are procedures in place to check supplier quality systems in addition to food safety declarations through one of: a) direct audit; b) review of supplier critical procedures &amp; records; c) letters of guarantee or certificates of analysis (not "typical analysis")?</t>
  </si>
  <si>
    <t>Is there a procedure to delist suppliers from an approved list as a result of repeated non-conformance to stated specifications or procedures that could adversely affect hazard or critical quality parameter control?</t>
  </si>
  <si>
    <t>Does the facility require suppliers to attest that no undeclared ingredients with potential health risk are contained within supplied items?</t>
  </si>
  <si>
    <t>Do facility purchasing agents require suppliers to provide hazard control measures &amp;/or specifications to cover hazard control procedures &amp;/or analytical limits where the hazards are best controlled at supplier level?</t>
  </si>
  <si>
    <t>Foreign Material/Metal Contamination Control</t>
  </si>
  <si>
    <t>Are only food-grade ingredients, additives and materials used in areas where food could be contaminated?</t>
  </si>
  <si>
    <t>Are there procedures or devices in place for foreign material control, including glass &amp; metal? Are written procedures / Works Instructions documented &amp; current?</t>
  </si>
  <si>
    <t>Are there significant risks of biological, chemical or physical contamination present that cannot be remedied immediately? See also 2.2.12 &amp; 2.4.4</t>
  </si>
  <si>
    <t>2.11.13</t>
  </si>
  <si>
    <t>Does the facility have a list of relevant regulations &amp; food safety related client requirements for both domestic or market products? Do they have adequate measures &amp; information on file or in processes/procedures to comply with these regulations or client requirements?</t>
  </si>
  <si>
    <t xml:space="preserve">Are the plant / distribution records &amp; lot tracking SOPs adequate to properly ID affected product &amp; allow an effective recall? </t>
  </si>
  <si>
    <t>GMP manual, including policies, procedures &amp; work instructions. ALSO REVIEW THAT RELEVANT MARKET COUNTRY REGULATIONS OR CLIENT FOOD SAFETY REQUIREMENTS ARE ON FILE.</t>
  </si>
  <si>
    <t>2.2; 2.6; 2.9, 2.11</t>
  </si>
  <si>
    <t>Do ingredient declarations identify allergens on each product label?</t>
  </si>
  <si>
    <t>Is there an adequate written hygiene training program available for the staff?</t>
  </si>
  <si>
    <t>Is there a person / team responsible for each recall stage &amp; adequately identified in SOPs - a call back / contact list available?</t>
  </si>
  <si>
    <t>2.2.29</t>
  </si>
  <si>
    <t>Is there an adequate raw material &amp; finished product testing program in place to verify supplier claims &amp; process controls?</t>
  </si>
  <si>
    <t>Duration of Audit:</t>
  </si>
  <si>
    <t>Incoming goods analysis results.</t>
  </si>
  <si>
    <t>Metal detector testing report (if applicable).</t>
  </si>
  <si>
    <t>Pest control program including:</t>
  </si>
  <si>
    <t>Schematic of trap and bait station locations.</t>
  </si>
  <si>
    <t>Insurance certificate and licenses (company and technician)</t>
  </si>
  <si>
    <t>Pesticide labels and MSDS sheets.</t>
  </si>
  <si>
    <t>Inspection Reports</t>
  </si>
  <si>
    <t>Licenses - Company and technician</t>
  </si>
  <si>
    <t>Category</t>
  </si>
  <si>
    <t>Facility Exterior</t>
  </si>
  <si>
    <t>Facility Design</t>
  </si>
  <si>
    <t>Facility Lighting</t>
  </si>
  <si>
    <t>Water, Steam &amp; Ice</t>
  </si>
  <si>
    <t>Air Quality</t>
  </si>
  <si>
    <t>Equipment Design &amp; Set Up</t>
  </si>
  <si>
    <t>Equipment Maintenance &amp; Calibration</t>
  </si>
  <si>
    <t>Facility Fundamentals</t>
  </si>
  <si>
    <t>2.10</t>
  </si>
  <si>
    <t>Pest Control</t>
  </si>
  <si>
    <t>Product Contamination Control</t>
  </si>
  <si>
    <t>Waste Management</t>
  </si>
  <si>
    <t>Receiving, Storage &amp; Shipping</t>
  </si>
  <si>
    <t>Allergen Management Program</t>
  </si>
  <si>
    <t>Personnel Training</t>
  </si>
  <si>
    <t>Product Recovery &amp; Traceability</t>
  </si>
  <si>
    <t>HACCP Program</t>
  </si>
  <si>
    <t>Food Safety Fundamentals</t>
  </si>
  <si>
    <t>Internal &amp; Third Party Audit</t>
  </si>
  <si>
    <t>Process Control</t>
  </si>
  <si>
    <r>
      <t>Note:</t>
    </r>
    <r>
      <rPr>
        <sz val="10"/>
        <rFont val="Arial Narrow"/>
        <family val="2"/>
      </rPr>
      <t xml:space="preserve"> In case of retailer requested audits, auditors must report automatic failures to retailer or KAM during the audit, (or within 24 hours following  </t>
    </r>
  </si>
  <si>
    <t xml:space="preserve">the audit\ if not in N. American time zones), so that corrective action can be taken promptly. </t>
  </si>
  <si>
    <t>Complete Critical Non-Conformace/Metal Detector Form SGSNA0501.</t>
  </si>
  <si>
    <t>Document Control &amp; Quality Records</t>
  </si>
  <si>
    <t>Quality Systems</t>
  </si>
  <si>
    <t>Outside Premises</t>
  </si>
  <si>
    <t>Inside Premises</t>
  </si>
  <si>
    <t>Incoming Products &amp; Suppliers</t>
  </si>
  <si>
    <t>Access Control</t>
  </si>
  <si>
    <t>Emergency Procedures</t>
  </si>
  <si>
    <t>Plant Security</t>
  </si>
  <si>
    <t>1.1.1</t>
  </si>
  <si>
    <t>Sub Category</t>
  </si>
  <si>
    <t>Comments</t>
  </si>
  <si>
    <t>Sub Total of 1.1</t>
  </si>
  <si>
    <t>1.1.2</t>
  </si>
  <si>
    <t>1.1.3</t>
  </si>
  <si>
    <t>1.7.5</t>
  </si>
  <si>
    <t>In cases where calibration shows excessive drift since last traceable calibration, has the frequency of calibration been increased or items serviced/replaced to prevent similar drift?</t>
  </si>
  <si>
    <t>1.1.4</t>
  </si>
  <si>
    <t>1.1.5</t>
  </si>
  <si>
    <t>1.2.1</t>
  </si>
  <si>
    <t>1.2.2</t>
  </si>
  <si>
    <t>1.2.3</t>
  </si>
  <si>
    <t>1.2.4</t>
  </si>
  <si>
    <t>1.2.5</t>
  </si>
  <si>
    <t>1.2.6</t>
  </si>
  <si>
    <t>Sub Total of 1.2</t>
  </si>
  <si>
    <t>1.3.1</t>
  </si>
  <si>
    <t>1.3.2</t>
  </si>
  <si>
    <t>1.3.3</t>
  </si>
  <si>
    <t>Sub Total of 1.3</t>
  </si>
  <si>
    <t>Are the lights shielded adequately in critical areas to avoid food contamination?</t>
  </si>
  <si>
    <t>1.4.1</t>
  </si>
  <si>
    <t>1.4.2</t>
  </si>
  <si>
    <t>1.4.3</t>
  </si>
  <si>
    <t>1.4.4</t>
  </si>
  <si>
    <t>1.4.5</t>
  </si>
  <si>
    <t>1.4.6</t>
  </si>
  <si>
    <t>1.4.7</t>
  </si>
  <si>
    <t>1.4.8</t>
  </si>
  <si>
    <t>1.4.9</t>
  </si>
  <si>
    <t>Possible Score</t>
  </si>
  <si>
    <t>Score Achieved</t>
  </si>
  <si>
    <t>Sub Total of 1.4</t>
  </si>
  <si>
    <t xml:space="preserve">Rating Achieved </t>
  </si>
  <si>
    <t>Category Rating Achieved</t>
  </si>
  <si>
    <t>Is potable water available at adequate volume / temperature / pressure for cleaning / usage requirements?</t>
  </si>
  <si>
    <t>Sub Total of 1.5</t>
  </si>
  <si>
    <t>1.5.1</t>
  </si>
  <si>
    <t>1.5.2</t>
  </si>
  <si>
    <t>1.5.3</t>
  </si>
  <si>
    <t>Sub Total of 1.6</t>
  </si>
  <si>
    <t>1.6.1.</t>
  </si>
  <si>
    <t>1.6.2.</t>
  </si>
  <si>
    <t>1.6.3</t>
  </si>
  <si>
    <t>1.6.4</t>
  </si>
  <si>
    <t>1.6.5</t>
  </si>
  <si>
    <t>1.6.6</t>
  </si>
  <si>
    <t>1.6.7</t>
  </si>
  <si>
    <t>Does the equipment design / installation permit adequate cleaning / maintenance to prevent hazard generation / propagation?</t>
  </si>
  <si>
    <t>2.11.9</t>
  </si>
  <si>
    <t>Are the potable and non-potable water supplies kept separate in all areas to avoid cross-contamination?</t>
  </si>
  <si>
    <t>2.10.12</t>
  </si>
  <si>
    <t># of Majors</t>
  </si>
  <si>
    <t># of Minors</t>
  </si>
  <si>
    <t>Identification of primary threats (chemical, physical or biological)</t>
  </si>
  <si>
    <t>Comments/Non-Conformance</t>
  </si>
  <si>
    <t>LIST OF NON-CONFORMANCE + CORRECTIVE ACTION SCHEDULE:</t>
  </si>
  <si>
    <t>CAR No.</t>
  </si>
  <si>
    <t xml:space="preserve">Records Reviewed with this Audit                   </t>
  </si>
  <si>
    <t>Do mock recalls include recalls based on raw material defects as well as finished product defects in order to test raw material to finished product traceability?</t>
  </si>
  <si>
    <t>2. Food Safety Fundamentals:</t>
  </si>
  <si>
    <t>Auditor Signature:</t>
  </si>
  <si>
    <t>SGS Lead Auditor:</t>
  </si>
  <si>
    <t>Audit Date(s):</t>
  </si>
  <si>
    <t>Are the lot stamps legible and allow proper separation of dates and facility ID?</t>
  </si>
  <si>
    <t>Is there an adequately trained individual in charge of developing, modifying, implementing and verifying the HACCP system at the facility?</t>
  </si>
  <si>
    <t>2.11.10</t>
  </si>
  <si>
    <t>1.7.1</t>
  </si>
  <si>
    <t>1.7.2</t>
  </si>
  <si>
    <t>1.7.3</t>
  </si>
  <si>
    <t>1.7.4</t>
  </si>
  <si>
    <t>4. Plant Security:</t>
  </si>
  <si>
    <t>Category Total Result</t>
  </si>
  <si>
    <t>1. Facility Fundamentals:</t>
  </si>
  <si>
    <t>Are the water storage areas designed to prevent contamination of water from storage area materials / environment?</t>
  </si>
  <si>
    <t>Is the equipment designed / installed to withstand repeated cleaning as required by adequate sanitation schedule?</t>
  </si>
  <si>
    <t>Sub Total of 1.7</t>
  </si>
  <si>
    <t>2.1.1</t>
  </si>
  <si>
    <t>2.1.2</t>
  </si>
  <si>
    <t>2.1.3</t>
  </si>
  <si>
    <t>2.1.4</t>
  </si>
  <si>
    <t>2.1.5</t>
  </si>
  <si>
    <t>2.1.6</t>
  </si>
  <si>
    <t>2.1.7</t>
  </si>
  <si>
    <t>Sub Total of 2.1</t>
  </si>
  <si>
    <t>Sub Total of 2.2</t>
  </si>
  <si>
    <t>2.2.1</t>
  </si>
  <si>
    <t>2.2.2</t>
  </si>
  <si>
    <t>2.2.3</t>
  </si>
  <si>
    <t>2.2.4</t>
  </si>
  <si>
    <t>2.2.5</t>
  </si>
  <si>
    <t>2.2.6</t>
  </si>
  <si>
    <t>2.1.8</t>
  </si>
  <si>
    <t>2.1.9</t>
  </si>
  <si>
    <t>2.1.10</t>
  </si>
  <si>
    <t>2.1.11</t>
  </si>
  <si>
    <t>2.1.12</t>
  </si>
  <si>
    <t>2.1.13</t>
  </si>
  <si>
    <t>2.1.14</t>
  </si>
  <si>
    <t>2.1.15</t>
  </si>
  <si>
    <t>2.1.16</t>
  </si>
  <si>
    <t>2.2.7</t>
  </si>
  <si>
    <t>2.2.8</t>
  </si>
  <si>
    <t>2.2.9</t>
  </si>
  <si>
    <t>2.2.10</t>
  </si>
  <si>
    <t>Is there a documented GMP program in place that covers the key prerequisite programs significant to food safety?</t>
  </si>
  <si>
    <t>Sub Total of 2.4</t>
  </si>
  <si>
    <t>2.3.1</t>
  </si>
  <si>
    <t>2.3.2</t>
  </si>
  <si>
    <t>2.3.3</t>
  </si>
  <si>
    <t>2.3.4</t>
  </si>
  <si>
    <t>2.3.5</t>
  </si>
  <si>
    <t>2.3.6</t>
  </si>
  <si>
    <t>2.3.7</t>
  </si>
  <si>
    <t>2.3.8</t>
  </si>
  <si>
    <t>2.3.9</t>
  </si>
  <si>
    <t>2.3.10</t>
  </si>
  <si>
    <t>Is the use of poison bait prohibited inside the facility buildings?</t>
  </si>
  <si>
    <t>Sub Total of 2.5</t>
  </si>
  <si>
    <t>2.4.1</t>
  </si>
  <si>
    <t>2.4.2</t>
  </si>
  <si>
    <t>2.4.3</t>
  </si>
  <si>
    <t>2.4.4</t>
  </si>
  <si>
    <t>Sub Total of 2.6</t>
  </si>
  <si>
    <t>2.5.1.</t>
  </si>
  <si>
    <t>2.5.2</t>
  </si>
  <si>
    <t>2.5.3</t>
  </si>
  <si>
    <t>2.5.4</t>
  </si>
  <si>
    <t>2.5.5</t>
  </si>
  <si>
    <t>2.5.6</t>
  </si>
  <si>
    <t>2.5.7</t>
  </si>
  <si>
    <t>Is sewage kept separated from other effluent waste?</t>
  </si>
  <si>
    <t>Is there adequate waste storage capacity to avoid risk of cross contamination?</t>
  </si>
  <si>
    <t>Are waste containers clearly identified?</t>
  </si>
  <si>
    <t>Are containers cleaned and maintained per adequate established frequency (documented)?</t>
  </si>
  <si>
    <t>Observation of any of these criteria results in an automatic failure of the facility.</t>
  </si>
  <si>
    <t>Are waste containers cleaned separately from other equipment?</t>
  </si>
  <si>
    <t>Sub Total of 2.7</t>
  </si>
  <si>
    <t>2.6.1</t>
  </si>
  <si>
    <t>2.6.2</t>
  </si>
  <si>
    <t>2.6.3</t>
  </si>
  <si>
    <t>2.6.4</t>
  </si>
  <si>
    <t>2.6.5</t>
  </si>
  <si>
    <t>2.6.6</t>
  </si>
  <si>
    <t>2.6.7</t>
  </si>
  <si>
    <t>2.6.8</t>
  </si>
  <si>
    <t>2.6.9</t>
  </si>
  <si>
    <t>2.6.10</t>
  </si>
  <si>
    <t>2.6.11</t>
  </si>
  <si>
    <t>2.6.12</t>
  </si>
  <si>
    <t>2.6.13</t>
  </si>
  <si>
    <t>2.6.14</t>
  </si>
  <si>
    <t>2.6.15</t>
  </si>
  <si>
    <t>2.6.16</t>
  </si>
  <si>
    <t>Sub Total of 2.8</t>
  </si>
  <si>
    <t>2.7.1</t>
  </si>
  <si>
    <t>2.7.2</t>
  </si>
  <si>
    <t>2.7.3</t>
  </si>
  <si>
    <t>2.7.4</t>
  </si>
  <si>
    <t>2.7.5</t>
  </si>
  <si>
    <t>2.7.6</t>
  </si>
  <si>
    <t>2.7.7</t>
  </si>
  <si>
    <t>2.8.1</t>
  </si>
  <si>
    <t>2.8.2</t>
  </si>
  <si>
    <t>2.8.3</t>
  </si>
  <si>
    <t>2.8.4</t>
  </si>
  <si>
    <t>2.8.5</t>
  </si>
  <si>
    <t>2.8.6</t>
  </si>
  <si>
    <t>2.8.7</t>
  </si>
  <si>
    <t>2.8.8</t>
  </si>
  <si>
    <t>2.8.9</t>
  </si>
  <si>
    <t>2.8.10</t>
  </si>
  <si>
    <t>2.8.11</t>
  </si>
  <si>
    <t>2.8.12</t>
  </si>
  <si>
    <t>Are label control measures effective to prevent incorrect labels being applied to products containing allergens?</t>
  </si>
  <si>
    <t>Sub Total of 2.9</t>
  </si>
  <si>
    <t>2.9.1</t>
  </si>
  <si>
    <t>2.9.2</t>
  </si>
  <si>
    <t>2.9.3</t>
  </si>
  <si>
    <t>2.9.4</t>
  </si>
  <si>
    <t>2.9.5</t>
  </si>
  <si>
    <t>2.9.6</t>
  </si>
  <si>
    <t>2.9.7</t>
  </si>
  <si>
    <t>2.9.8</t>
  </si>
  <si>
    <t>2.9.9</t>
  </si>
  <si>
    <t>Sub Total of 2.10</t>
  </si>
  <si>
    <t>Product Recovery and Traceability</t>
  </si>
  <si>
    <t>2.10.1</t>
  </si>
  <si>
    <t>2.10.2</t>
  </si>
  <si>
    <t>2.10.3</t>
  </si>
  <si>
    <t>2.10.4</t>
  </si>
  <si>
    <t>2.10.5</t>
  </si>
  <si>
    <t>2.10.6</t>
  </si>
  <si>
    <t>2.10.7</t>
  </si>
  <si>
    <t>2.10.8</t>
  </si>
  <si>
    <t>2.10.9</t>
  </si>
  <si>
    <t>2.10.10</t>
  </si>
  <si>
    <t>2.10.11</t>
  </si>
  <si>
    <t>Is there a policy / SOP in place to promptly inform private label owners of any complaint or defect observed that could affect the private label product?</t>
  </si>
  <si>
    <t>2.11</t>
  </si>
  <si>
    <t>2.11.1</t>
  </si>
  <si>
    <t>2.11.2</t>
  </si>
  <si>
    <t>2.11.3</t>
  </si>
  <si>
    <t>2.11.4</t>
  </si>
  <si>
    <t>2.11.5</t>
  </si>
  <si>
    <t>2.11.6</t>
  </si>
  <si>
    <t>2.11.7</t>
  </si>
  <si>
    <t>2.11.8</t>
  </si>
  <si>
    <t>Sub Total of 2.11</t>
  </si>
  <si>
    <t>3.4.5</t>
  </si>
  <si>
    <t>Does the facility has a system in place for managing and controlling all quality system documentation and records which ensures documents are current, dated, signed and authorized, kept confidential, protected against loss or damage and retained according to the records retention policy?</t>
  </si>
  <si>
    <t>Does the pest control program specifically address control of rodents and birds in the facility?</t>
  </si>
  <si>
    <t>2.3.14</t>
  </si>
  <si>
    <t>Are all pest control chemicals approved for food plant use, with concentrations and restrictions specified? Is chemical use in compliance with the requirements as listed on the US EPA website?</t>
  </si>
  <si>
    <t>Is there a competent mock recall performed &amp; documented at least annually to assess effectiveness? Are any deficiencies followed up promptly? NOTE: If no mock recall has been done, does the company have adequate traceability systems in place as determined by the auditor through check of records or live test scenario? Enter the result of the traceability check in the "Executive Summary" page of the report. Minimum target is 99.5% of manufactured product identified and located within 4 hours or corrective action is triggered.</t>
  </si>
  <si>
    <t>2.10.14</t>
  </si>
  <si>
    <t>Is there an adequate, written Crisis Management Program and associated procedures (SOP) on file covering product recall and traceability for the facility?</t>
  </si>
  <si>
    <t>3. Quality Systems, Customer Requirement Conformance and Regulatory Compliance:</t>
  </si>
  <si>
    <t>Are there written procedures or policies covering regulatory agency contact &amp; follow up activities</t>
  </si>
  <si>
    <t>3.1.8</t>
  </si>
  <si>
    <t>Is there a multidisciplinary HACCP team in place responsible for developing and modifying the plan and implementing / maintaining the system as current?</t>
  </si>
  <si>
    <t>Sub Total of 3.2</t>
  </si>
  <si>
    <t>Sub Total of 3.1</t>
  </si>
  <si>
    <t>3.1.1</t>
  </si>
  <si>
    <t>3.1.2</t>
  </si>
  <si>
    <t>3.2.3</t>
  </si>
  <si>
    <t>Does the facility participate in a third party auditing program (minimum once per annum) and is there documented evidence available to support that corrective actions have been implemented on all findings of the most recent report?</t>
  </si>
  <si>
    <t>3.2.1</t>
  </si>
  <si>
    <t>3.2.2</t>
  </si>
  <si>
    <t>3.3.1</t>
  </si>
  <si>
    <t>3.3.2</t>
  </si>
  <si>
    <t>Sub Total of 3.3</t>
  </si>
  <si>
    <t>Sub Total of 3.4</t>
  </si>
  <si>
    <t>3.4.1</t>
  </si>
  <si>
    <t>3.5.1</t>
  </si>
  <si>
    <t>3.5.2</t>
  </si>
  <si>
    <t>3.5.3</t>
  </si>
  <si>
    <t xml:space="preserve">Is the frequency of the mock recall at least once per year per type or group of product? Does the recall test the ability to recall product from the next level of distribution within 2 hours of recall initiation? </t>
  </si>
  <si>
    <t>Current File</t>
  </si>
  <si>
    <t>Review Auditor Name: (N. America)</t>
  </si>
  <si>
    <t xml:space="preserve">Holding/Parent Company Name, Address &amp; Tel. No. </t>
  </si>
  <si>
    <t>Address (Full Legal Address of any/sites audited, including city, state/province &amp; country):</t>
  </si>
  <si>
    <t>The contents of this report reflect the findings at the time and date of the audit. SGS’s auditing services are of an informatory nature only and are not to be construed as warranties with respect to the vendor’s compliance with any governmental law or regulation, whether or not related to sanitary conditions.  These inspections and reports do not include tests of any products or goods produced or manufactured by the vendor or inspections or evaluations of conditions relating to  (i)  those areas or portions of the locations that are obstructed or inaccessible at the time of inspection, (ii)  worker safety,  (iii)  structural soundness of any facility at the locations, or (iv) any matter other than food safety conditions at the time of inspection of the areas inspected at the locations. SGS does not assume any responsibility or liability for actions taken or not taken in regard to the content of this report by the auditee nor for the safety of individual products or shipments or of compliance to contractual specifications. Any decision undertaken by any party based on information contained in this report is under the party's sole responsibility and at its own risk.</t>
  </si>
  <si>
    <t>Contact E-mail:</t>
  </si>
  <si>
    <t>HACCP Registered (Regulatory Agency)</t>
  </si>
  <si>
    <t>Auditor Overview + Significant or Borderline Critical Findings</t>
  </si>
  <si>
    <t>Auditee Name:</t>
  </si>
  <si>
    <t>Title:</t>
  </si>
  <si>
    <t>_____________________</t>
  </si>
  <si>
    <t>_______________________________</t>
  </si>
  <si>
    <t>Date: ____________________</t>
  </si>
  <si>
    <t xml:space="preserve">Auditee Authorized Representative Signature (below) affirms that the Auditee will submit to the retailer or buyer representative named below, </t>
  </si>
  <si>
    <t>audit as listed on the cover page of this audit report.</t>
  </si>
  <si>
    <t>Retailer or Buyer Representative Contact Information:</t>
  </si>
  <si>
    <t>Representative Name:</t>
  </si>
  <si>
    <t>Telephone:</t>
  </si>
  <si>
    <t>E-mail address:</t>
  </si>
  <si>
    <t>Auditee Authorized Representative Signature:</t>
  </si>
  <si>
    <t>Is any product on hold or branded product identified as potentially hazardous to food safety disposed of at an approved location, in an unsalvageable manner, with labels defaced - witnessed and documented?</t>
  </si>
  <si>
    <t xml:space="preserve">This report is may not be reproduced or published in whole or in part, altered, amended, made available to or relied upon by any other person, firm or entity without the prior written consent of SGS Canada Inc. </t>
  </si>
  <si>
    <t>Are internal audits performed at least annually, adequately covering the food safety system, including all prerequisite programs and the HACCP system? Is this documented, with prompt, documented, verified follow up to non-conformities?</t>
  </si>
  <si>
    <t>If present or required, does each HACCP plan have related current process flow diagram(s) with accuracy verified?</t>
  </si>
  <si>
    <t>Are the hazards &amp; controls covered by prerequisite programs adequately listed to be understood &amp; followed? Are hazards not controlled by prerequisite programs listed adequately with control points or critical control points determined and critical limits established in order to prevent, eliminate or reduce hazards to acceptable levels? Can these be adequately understood so that control can be maintained over hazards?</t>
  </si>
  <si>
    <t>Continuing Guarantee, Customer Complaint, Handling and Good Laboratory Practices (GLP)</t>
  </si>
  <si>
    <t>Sub Total of 3.5</t>
  </si>
  <si>
    <t>3.1.3</t>
  </si>
  <si>
    <t>Sub Total of 4.1</t>
  </si>
  <si>
    <t>Sub Total of 4.2</t>
  </si>
  <si>
    <t>Sub Total of 4.3</t>
  </si>
  <si>
    <t>Sub Total of 4.4</t>
  </si>
  <si>
    <t>Sub Total of 4.5</t>
  </si>
  <si>
    <t>Sub Total of 4.6</t>
  </si>
  <si>
    <t>4.1.1</t>
  </si>
  <si>
    <t>4.1.2</t>
  </si>
  <si>
    <t>4.1.3</t>
  </si>
  <si>
    <t>4.2.1</t>
  </si>
  <si>
    <t>4.2.2</t>
  </si>
  <si>
    <t>4.2.3</t>
  </si>
  <si>
    <t>Are plans available that identify all entrances / exits as well as connections to other areas through openings for vents, air circulation lines, pipes, electrical lines, drains, etc?</t>
  </si>
  <si>
    <t>2.2.12</t>
  </si>
  <si>
    <t xml:space="preserve"> </t>
  </si>
  <si>
    <t>Audit Point</t>
  </si>
  <si>
    <t>Corrective Action (CA)</t>
  </si>
  <si>
    <t>CA Completion Date</t>
  </si>
  <si>
    <t>CA Verified By</t>
  </si>
  <si>
    <t>Dates Sampled</t>
  </si>
  <si>
    <t>2.5.8</t>
  </si>
  <si>
    <t>Are footbaths or foamers present at process entry areas if warranted (strength of sanitizer checked daily or foamer calibrated at adequate frequency if present)?</t>
  </si>
  <si>
    <t>Are staff trained in critical hygiene prior to starting employment in the plant - handwash / jewelry, uniform, gloves, staff flow policies at minimum?</t>
  </si>
  <si>
    <t xml:space="preserve"> Do CIP/COP SSOPs include tear down SOP where required + specify methods &amp; verification of chemical strength &amp; records?</t>
  </si>
  <si>
    <t>Are equipment, ingredients and finished products handled and stored in such a way as to prevent contamination.</t>
  </si>
  <si>
    <t>Are product containers prevented from being used for storage of items other than that for which they were manufactured?</t>
  </si>
  <si>
    <t>Are ingredients awaiting preparation / processing in adequate containers to prevent contamination, covered, off the floor and stored at the appropriate temperature?</t>
  </si>
  <si>
    <t>Are frozen ingredients thawed appropriately to prevent hazard introduction or propagation?</t>
  </si>
  <si>
    <t>Are food ingredients off the floor and, if in other than original cartons, properly marked?</t>
  </si>
  <si>
    <t>Are cookers, sterilizers, pasteurizers, chillers or other critical pieces of equipment operated &amp; monitored to function adequately to control hazards or to function as designed?</t>
  </si>
  <si>
    <t>Are all potentially hazardous dry and liquid ingredients weighed or measured accurately during batching operation?</t>
  </si>
  <si>
    <t>Are all part containers of ingredients securely closed (e.g. covered with plastic bags or taped/sewn shut) before return to storage?</t>
  </si>
  <si>
    <t>Does waste storage or handling pose a cross-contamination risk or risk of product being reused or resold?</t>
  </si>
  <si>
    <t>Is there evidence of mould growth or other obvious potential physical or chemical contaminants in storage/staging areas?</t>
  </si>
  <si>
    <t xml:space="preserve">                                               SGS China</t>
  </si>
  <si>
    <t>Revision 2.0: April, 2020</t>
  </si>
  <si>
    <t>SGS China HACCP/Food Safety Services</t>
  </si>
  <si>
    <t>SGS China Supplier Qualification Audit (SQA) Program</t>
  </si>
  <si>
    <t>5F, 889 Yishan Road, Xuhui Distirct</t>
  </si>
  <si>
    <t>Shanghai, P.R.China</t>
  </si>
  <si>
    <t>Revision 2.0: April 1, 2020</t>
  </si>
  <si>
    <t xml:space="preserve">Hubei Xingfa Chemical Group Co., Ltd </t>
  </si>
  <si>
    <t>No.58 Gaoyang Avenue, Gufu Town, Xingshan County , Yichang City, Hubei Province</t>
  </si>
  <si>
    <t>Daihb@xingfagroup.com</t>
  </si>
  <si>
    <t>NA</t>
  </si>
  <si>
    <t>2020.5.20</t>
  </si>
  <si>
    <t>Excellent</t>
  </si>
  <si>
    <t>Tony Jin</t>
  </si>
  <si>
    <t>Tony-J.Jin@sgs.com</t>
  </si>
  <si>
    <t>May. 20,2020 17:00</t>
  </si>
  <si>
    <t>NO</t>
  </si>
  <si>
    <r>
      <t>1MD</t>
    </r>
    <r>
      <rPr>
        <sz val="8"/>
        <rFont val="微软雅黑"/>
        <family val="2"/>
      </rPr>
      <t>（</t>
    </r>
    <r>
      <rPr>
        <sz val="8"/>
        <rFont val="Arial"/>
        <family val="2"/>
      </rPr>
      <t>8hours</t>
    </r>
    <r>
      <rPr>
        <sz val="8"/>
        <rFont val="微软雅黑"/>
        <family val="2"/>
      </rPr>
      <t>）</t>
    </r>
  </si>
  <si>
    <t>May. 20,2020  8:30</t>
  </si>
  <si>
    <t>SALE Dep   Mr.Dai Hongbo</t>
  </si>
  <si>
    <t xml:space="preserve">Sales Manager </t>
  </si>
  <si>
    <t>QA Mr   Xiang Hua</t>
  </si>
  <si>
    <t xml:space="preserve">Quality Manager </t>
  </si>
  <si>
    <t>Dimethyl sulfone  MSM</t>
  </si>
  <si>
    <t>Q/XFH 06-2018</t>
  </si>
  <si>
    <r>
      <t>12800</t>
    </r>
    <r>
      <rPr>
        <sz val="8"/>
        <rFont val="Arial"/>
        <family val="2"/>
      </rPr>
      <t>m2</t>
    </r>
  </si>
  <si>
    <t>Jun.3,2020</t>
  </si>
  <si>
    <t>No</t>
  </si>
  <si>
    <t>YES</t>
  </si>
  <si>
    <t>CNAS</t>
  </si>
  <si>
    <t>ZAZH</t>
  </si>
  <si>
    <t xml:space="preserve">There is no rat guard at the entrance of drying workshop and clean workshop. </t>
  </si>
  <si>
    <t>The ceiling of raw material feeding area, such as crude sulfone, has some skin peeling off.</t>
  </si>
  <si>
    <t>NA,Do not use bottling water.</t>
  </si>
  <si>
    <t>NA,Do not use  the recirculated water.</t>
  </si>
  <si>
    <t>NA,The plant does not use ice and the steam used does not directly contact the product..</t>
  </si>
  <si>
    <t>No record of air detection in clean areas such as inner packaging area has been kept.</t>
  </si>
  <si>
    <t xml:space="preserve">Positive pressure cannot be maintained in areas such as screening and inner packing room. </t>
  </si>
  <si>
    <t xml:space="preserve">There is a lot of condensate in the cooling water pipe of the drying workshop, which drips to the ground. </t>
  </si>
  <si>
    <t>It is found that the sewing machine is directly placed on the ground in the inner packing room.</t>
  </si>
  <si>
    <t>NA,No paints / lubricants have been used for food contact surface.</t>
  </si>
  <si>
    <t xml:space="preserve">In the primary crystallization workshop, the sanitation in the wash basin is poor. </t>
  </si>
  <si>
    <t>The operation record of packaging post records the personal hygiene inspection, but does not include the health status of employees.</t>
  </si>
  <si>
    <t>The cleaning tools in the inner packing room are stored near the packing mouth, which are not effectively isolated.</t>
  </si>
  <si>
    <t>NA,The plant is not involved in low acid or other sensitive products .</t>
  </si>
  <si>
    <t xml:space="preserve">NA,The products of the factory are not high-risk products. </t>
  </si>
  <si>
    <t>NA,Not involving raw vs. cooked items.</t>
  </si>
  <si>
    <t xml:space="preserve">There is a stainless steel barrel with MSM sample in the material cabinet of the inner packing room, which is stored in an open way without protection. </t>
  </si>
  <si>
    <t>NA,Not involving  frozen ingredients.</t>
  </si>
  <si>
    <t>NA,Do not use pesticides / chemicals.</t>
  </si>
  <si>
    <t>One and two bait stations around the clean workshop are not fixed and there is no bait, but the inspection record is not recorded.</t>
  </si>
  <si>
    <t>One and two bait stations around the clean workshop are not fixed and there is no bait .</t>
  </si>
  <si>
    <t xml:space="preserve">There are waste gloves and other wastes in woven bags near the hot water tank of the centrifugal workshop, and there is no fixed container for waste storage. </t>
  </si>
  <si>
    <t>There are waste gloves and other wastes near the hot water tank in the centrifugal workshop, which are packed in woven bags, without identification.</t>
  </si>
  <si>
    <t xml:space="preserve">The supplier is not required to declare ingredients that do not contain any potential health risks. </t>
  </si>
  <si>
    <t>NA,Not involving refrigerated product/raw materials.</t>
  </si>
  <si>
    <t>NA,Not involving  frozen food / raw materials.</t>
  </si>
  <si>
    <t>The putty for wall painting is stored at the corner of the door of the raw material warehouse of crude sulfone and sulfoxide.</t>
  </si>
  <si>
    <t xml:space="preserve">Part of the raw material bags of crude sulfone and sulfoxide were broken, and the raw materials were not stacked off the wall. </t>
  </si>
  <si>
    <t>NA,Not involving the  bulk tankers.</t>
  </si>
  <si>
    <t>The tripartite test report of hydrogen peroxide and sulfoxide raw materials has expired.</t>
  </si>
  <si>
    <t>NA,Not involving the  handling fumigated vehicles or items.</t>
  </si>
  <si>
    <t>It was found in the screening workshop that the recycled screen materials (MSM) were packed in woven bags and were not sealed</t>
  </si>
  <si>
    <t>NA,Not involving the refrigerated items.</t>
  </si>
  <si>
    <t xml:space="preserve">NA,No allergens were identified in the factory. </t>
  </si>
  <si>
    <t xml:space="preserve">No allergens were identified in the factory. </t>
  </si>
  <si>
    <t xml:space="preserve">No simulated recall drill record of MSM product is provided. </t>
  </si>
  <si>
    <t xml:space="preserve">No simulated recall drill record of MSM products was provided, and the traceability from raw materials to finished products could not be verified. </t>
  </si>
  <si>
    <t xml:space="preserve">The metal detection is CCP, but the monitoring measures describe that the verification frequency of the metal detector in the production process is not more than 4 hours, the verification frequency is not appropriate. </t>
  </si>
  <si>
    <t>NA,The product is not fortified.</t>
  </si>
  <si>
    <t>NA,Not involving the bottling water.</t>
  </si>
  <si>
    <t xml:space="preserve">At present, vehicles transporting raw materials have not been inspected. </t>
  </si>
  <si>
    <t>NA,Not involving the farm practices.</t>
  </si>
  <si>
    <t>For Second Party Audits (requested by a retail client or buyer):</t>
  </si>
  <si>
    <t>1.1.3</t>
  </si>
  <si>
    <t>Is the facility exterior design / maintained to adequately prevent pest entry into the facility?</t>
  </si>
  <si>
    <t>1.2.1</t>
  </si>
  <si>
    <t>Are the interior floors / walls / ceilings constructed of approved materials where applicable? Are they adequately cleaned &amp; maintained to prevent hazard generation?</t>
  </si>
  <si>
    <t>1.5.3</t>
  </si>
  <si>
    <t>Is air plate or equivalent monitoring performed at adequate frequency to minimize risk of airborne contaminants at least in high risk or water bottling/filling areas &amp; to avoid risk of air flowing from dirty to clean areas?</t>
  </si>
  <si>
    <t>1.5.5</t>
  </si>
  <si>
    <t>Are positive pressures maintained in areas where necessary to avoid microbiological infiltration?</t>
  </si>
  <si>
    <t>1.6.2</t>
  </si>
  <si>
    <t>Does the equipment design / installation permit adequate cleaning / maintenance to prevent hazard generation / propagation?</t>
  </si>
  <si>
    <t>1.6.3</t>
  </si>
  <si>
    <t>Are there aspects of the equipment that pose a risk of hazard contamination of raw materials, packaging or finished products?</t>
  </si>
  <si>
    <t>2.1.3</t>
  </si>
  <si>
    <t>Are the washrooms clean, with hot and cold potable running water available &amp; adequate drainage? Are lunchrooms clean? Are locker rooms clean and are lockers raised off floor with sloped tops?</t>
  </si>
  <si>
    <t>2.1.16</t>
  </si>
  <si>
    <t>Are communicable diseases or injuries reported immediately (SOP / Policy present)?</t>
  </si>
  <si>
    <t>2.2.4</t>
  </si>
  <si>
    <t>Is cleaning equipment located in such a way to prevent contamination of process / storage / packing / flow areas?</t>
  </si>
  <si>
    <t>2.2.17</t>
  </si>
  <si>
    <t>Are equipment, ingredients and finished products handled and stored in such a way as to prevent contamination.</t>
  </si>
  <si>
    <t>2.3.11</t>
  </si>
  <si>
    <t>Are the records complete and signed by the contractor &amp; facility staff member(s) and the follow up of problems documented?</t>
  </si>
  <si>
    <t>2.3.14</t>
  </si>
  <si>
    <t>Are all pest control devices properly anchored, tagged &amp; are functioning adequately to control pest hazards?</t>
  </si>
  <si>
    <t>2.5.3</t>
  </si>
  <si>
    <t>Is there adequate waste storage capacity to avoid risk of cross contamination?</t>
  </si>
  <si>
    <t>2.5.4</t>
  </si>
  <si>
    <t>Are waste containers clearly identified?</t>
  </si>
  <si>
    <t>2.6.5</t>
  </si>
  <si>
    <t>Does the facility require suppliers to attest that no undeclared ingredients with potential health risk are contained within supplied items?</t>
  </si>
  <si>
    <t>2.6.9</t>
  </si>
  <si>
    <t>Is finished product stored separately from raw materials and both separated from non- food chemicals?</t>
  </si>
  <si>
    <t>2.6.12</t>
  </si>
  <si>
    <t>Is there adequate space between stored items and perimeter walls to allow effective cleaning and inspection OR is there a cleaning protocol that is equivalent to demonstrate cleaning around &amp; behind pallets/storage vessels?</t>
  </si>
  <si>
    <t>2.6.22</t>
  </si>
  <si>
    <t xml:space="preserve"> Are all incoming goods accompanied by a COA (certificate of analysis) where required and are these records on file?</t>
  </si>
  <si>
    <t>2.6.26</t>
  </si>
  <si>
    <t>Are all part containers of ingredients securely closed (e.g. covered with plastic bags or taped/sewn shut) before return to storage?</t>
  </si>
  <si>
    <t>2.10.6</t>
  </si>
  <si>
    <t>Is there a competent mock recall performed &amp; documented at least annually to assess effectiveness? Are any deficiencies followed up promptly? NOTE: If no mock recall has been done, does the company have adequate traceability systems in place as determined by the auditor through check of records or live test scenario? Enter the result of the traceability check in the "Executive Summary" page of the report. Minimum target is 99.5% of manufactured product identified and located within 4 hours or corrective action is triggered.</t>
  </si>
  <si>
    <t>2.10.10</t>
  </si>
  <si>
    <t>Do mock recalls include recalls based on raw material defects as well as finished product defects in order to test raw material to finished product traceability?</t>
  </si>
  <si>
    <t>2.11.5</t>
  </si>
  <si>
    <t>Are the hazards &amp; controls covered by prerequisite programs adequately listed to be understood &amp; followed? Are hazards not controlled by prerequisite programs listed adequately with control points or critical control points determined and critical limits established in order to prevent, eliminate or reduce hazards to acceptable levels? Can these be adequately understood so that control can be maintained over hazards?</t>
  </si>
  <si>
    <t>4.1.4</t>
  </si>
  <si>
    <t>Are delivery vehicles inspected prior to entering the facility with specific consideration to unusual contaminants?</t>
  </si>
  <si>
    <t>湖北兴发化工集团股份有限公司</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</si>
</sst>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000%"/>
    <numFmt numFmtId="188" formatCode="0.0%"/>
    <numFmt numFmtId="189" formatCode="mmmm\ d\,\ yyyy"/>
    <numFmt numFmtId="190" formatCode="[$€-2]\ #,##0.00_);[Red]\([$€-2]\ #,##0.00\)"/>
  </numFmts>
  <fonts count="63">
    <font>
      <sz val="10"/>
      <name val="ARIAL"/>
      <family val="2"/>
    </font>
    <font>
      <sz val="8"/>
      <name val="Arial"/>
      <family val="2"/>
    </font>
    <font>
      <b/>
      <sz val="10"/>
      <name val="ARIAL"/>
      <family val="2"/>
    </font>
    <font>
      <b/>
      <i/>
      <sz val="10"/>
      <name val="Arial"/>
      <family val="2"/>
    </font>
    <font>
      <b/>
      <i/>
      <sz val="8"/>
      <name val="Arial"/>
      <family val="2"/>
    </font>
    <font>
      <i/>
      <sz val="10"/>
      <name val="Arial"/>
      <family val="2"/>
    </font>
    <font>
      <u val="single"/>
      <sz val="10"/>
      <color indexed="12"/>
      <name val="Arial"/>
      <family val="2"/>
    </font>
    <font>
      <u val="single"/>
      <sz val="10"/>
      <color indexed="36"/>
      <name val="Arial"/>
      <family val="2"/>
    </font>
    <font>
      <b/>
      <i/>
      <sz val="12"/>
      <name val="Arial"/>
      <family val="2"/>
    </font>
    <font>
      <sz val="14"/>
      <name val="Arial"/>
      <family val="2"/>
    </font>
    <font>
      <b/>
      <i/>
      <sz val="14"/>
      <name val="Arial"/>
      <family val="2"/>
    </font>
    <font>
      <b/>
      <i/>
      <sz val="9"/>
      <name val="Arial"/>
      <family val="2"/>
    </font>
    <font>
      <b/>
      <i/>
      <sz val="11"/>
      <name val="Arial"/>
      <family val="2"/>
    </font>
    <font>
      <b/>
      <i/>
      <u val="single"/>
      <sz val="10"/>
      <name val="Arial"/>
      <family val="2"/>
    </font>
    <font>
      <b/>
      <sz val="12"/>
      <name val="Arial"/>
      <family val="2"/>
    </font>
    <font>
      <sz val="9"/>
      <name val="Arial"/>
      <family val="2"/>
    </font>
    <font>
      <b/>
      <sz val="14"/>
      <name val="Arial"/>
      <family val="2"/>
    </font>
    <font>
      <sz val="12"/>
      <name val="Arial"/>
      <family val="2"/>
    </font>
    <font>
      <u val="single"/>
      <sz val="10"/>
      <name val="Arial"/>
      <family val="2"/>
    </font>
    <font>
      <sz val="11"/>
      <name val="Arial"/>
      <family val="2"/>
    </font>
    <font>
      <b/>
      <sz val="11"/>
      <color indexed="10"/>
      <name val="Arial"/>
      <family val="2"/>
    </font>
    <font>
      <b/>
      <i/>
      <u val="single"/>
      <sz val="11"/>
      <name val="Arial"/>
      <family val="2"/>
    </font>
    <font>
      <b/>
      <sz val="8"/>
      <name val="Arial"/>
      <family val="2"/>
    </font>
    <font>
      <u val="single"/>
      <sz val="8"/>
      <name val="Arial"/>
      <family val="2"/>
    </font>
    <font>
      <b/>
      <u val="single"/>
      <sz val="10"/>
      <name val="Arial"/>
      <family val="2"/>
    </font>
    <font>
      <b/>
      <sz val="10"/>
      <name val="Arial Narrow"/>
      <family val="2"/>
    </font>
    <font>
      <sz val="10"/>
      <name val="Arial Narrow"/>
      <family val="2"/>
    </font>
    <font>
      <sz val="8"/>
      <name val="微软雅黑"/>
      <family val="2"/>
    </font>
    <font>
      <u val="single"/>
      <sz val="10"/>
      <name val="宋体"/>
      <family val="0"/>
    </font>
    <font>
      <sz val="11"/>
      <color indexed="8"/>
      <name val="Calibri"/>
      <family val="0"/>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b/>
      <sz val="11"/>
      <color indexed="8"/>
      <name val="Calibri"/>
      <family val="0"/>
    </font>
    <font>
      <sz val="11"/>
      <color indexed="10"/>
      <name val="Calibri"/>
      <family val="0"/>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gray125">
        <bgColor indexed="31"/>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gray125">
        <bgColor indexed="26"/>
      </patternFill>
    </fill>
    <fill>
      <patternFill patternType="gray125">
        <bgColor indexed="47"/>
      </patternFill>
    </fill>
    <fill>
      <patternFill patternType="gray125">
        <bgColor indexed="41"/>
      </patternFill>
    </fill>
    <fill>
      <patternFill patternType="gray125">
        <bgColor indexed="42"/>
      </patternFill>
    </fill>
    <fill>
      <patternFill patternType="solid">
        <fgColor indexed="3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style="medium"/>
      <top style="medium"/>
      <bottom>
        <color indexed="63"/>
      </bottom>
    </border>
    <border>
      <left style="thin"/>
      <right style="medium"/>
      <top style="thick"/>
      <bottom style="thin"/>
    </border>
    <border>
      <left style="thin"/>
      <right style="thin"/>
      <top style="medium"/>
      <bottom>
        <color indexed="63"/>
      </bottom>
    </border>
    <border>
      <left style="thin"/>
      <right style="thin"/>
      <top style="thick"/>
      <bottom style="thin"/>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medium"/>
      <top style="medium"/>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30">
    <xf numFmtId="0" fontId="0" fillId="0" borderId="0" xfId="0" applyAlignment="1">
      <alignment/>
    </xf>
    <xf numFmtId="0" fontId="0" fillId="33" borderId="10" xfId="0" applyFill="1" applyBorder="1" applyAlignment="1">
      <alignment/>
    </xf>
    <xf numFmtId="0" fontId="0" fillId="34" borderId="10" xfId="0" applyFill="1" applyBorder="1" applyAlignment="1">
      <alignment horizontal="right" vertical="center"/>
    </xf>
    <xf numFmtId="0" fontId="0" fillId="34" borderId="10" xfId="0" applyFill="1" applyBorder="1" applyAlignment="1">
      <alignment/>
    </xf>
    <xf numFmtId="0" fontId="0" fillId="35" borderId="10" xfId="0" applyFill="1" applyBorder="1" applyAlignment="1">
      <alignment/>
    </xf>
    <xf numFmtId="0" fontId="0" fillId="35" borderId="10" xfId="0" applyFill="1" applyBorder="1" applyAlignment="1">
      <alignment horizontal="right" vertical="center"/>
    </xf>
    <xf numFmtId="0" fontId="0" fillId="36" borderId="10" xfId="0" applyFill="1" applyBorder="1" applyAlignment="1">
      <alignment/>
    </xf>
    <xf numFmtId="0" fontId="5" fillId="33" borderId="11" xfId="0" applyFont="1" applyFill="1" applyBorder="1" applyAlignment="1">
      <alignment horizontal="center"/>
    </xf>
    <xf numFmtId="0" fontId="5" fillId="34" borderId="11" xfId="0" applyFont="1" applyFill="1" applyBorder="1" applyAlignment="1">
      <alignment horizontal="center"/>
    </xf>
    <xf numFmtId="0" fontId="5" fillId="36" borderId="11" xfId="0" applyFont="1" applyFill="1" applyBorder="1" applyAlignment="1">
      <alignment horizontal="center"/>
    </xf>
    <xf numFmtId="0" fontId="0" fillId="37" borderId="0" xfId="0" applyFill="1" applyAlignment="1">
      <alignment/>
    </xf>
    <xf numFmtId="0" fontId="4" fillId="38" borderId="10" xfId="0" applyFont="1" applyFill="1" applyBorder="1" applyAlignment="1">
      <alignment horizontal="center" vertical="center" wrapText="1"/>
    </xf>
    <xf numFmtId="0" fontId="0" fillId="0" borderId="10" xfId="0" applyBorder="1" applyAlignment="1">
      <alignment horizontal="left" vertical="top" wrapText="1"/>
    </xf>
    <xf numFmtId="0" fontId="3" fillId="0" borderId="10" xfId="0" applyFont="1" applyBorder="1" applyAlignment="1">
      <alignment horizontal="left" vertical="top" wrapText="1"/>
    </xf>
    <xf numFmtId="0" fontId="0" fillId="0" borderId="10" xfId="0" applyFont="1" applyBorder="1" applyAlignment="1">
      <alignment horizontal="left" vertical="top" wrapText="1"/>
    </xf>
    <xf numFmtId="0" fontId="0" fillId="35" borderId="10" xfId="0" applyFill="1" applyBorder="1" applyAlignment="1">
      <alignment horizontal="left" vertical="top" wrapText="1"/>
    </xf>
    <xf numFmtId="0" fontId="0" fillId="34" borderId="10" xfId="0" applyFill="1" applyBorder="1" applyAlignment="1">
      <alignment vertical="top" wrapText="1"/>
    </xf>
    <xf numFmtId="0" fontId="0" fillId="35" borderId="10" xfId="0" applyFill="1" applyBorder="1" applyAlignment="1">
      <alignment vertical="top" wrapText="1"/>
    </xf>
    <xf numFmtId="0" fontId="0" fillId="37" borderId="0" xfId="0" applyFill="1" applyBorder="1" applyAlignment="1">
      <alignment/>
    </xf>
    <xf numFmtId="0" fontId="0" fillId="37" borderId="10" xfId="0" applyFill="1" applyBorder="1" applyAlignment="1">
      <alignment/>
    </xf>
    <xf numFmtId="0" fontId="0" fillId="37" borderId="0" xfId="0" applyFill="1" applyBorder="1" applyAlignment="1">
      <alignment/>
    </xf>
    <xf numFmtId="0" fontId="0" fillId="37" borderId="0" xfId="0" applyFill="1" applyBorder="1" applyAlignment="1">
      <alignment horizontal="left" vertical="top" wrapText="1"/>
    </xf>
    <xf numFmtId="0" fontId="13" fillId="37" borderId="0" xfId="0" applyFont="1" applyFill="1" applyBorder="1" applyAlignment="1">
      <alignment/>
    </xf>
    <xf numFmtId="0" fontId="13" fillId="37" borderId="0" xfId="0" applyFont="1" applyFill="1" applyBorder="1" applyAlignment="1">
      <alignment/>
    </xf>
    <xf numFmtId="0" fontId="2" fillId="37" borderId="0" xfId="0" applyFont="1" applyFill="1" applyAlignment="1">
      <alignment/>
    </xf>
    <xf numFmtId="0" fontId="0" fillId="37" borderId="0" xfId="0" applyFont="1" applyFill="1" applyAlignment="1">
      <alignment/>
    </xf>
    <xf numFmtId="0" fontId="0" fillId="37" borderId="0" xfId="0" applyFont="1" applyFill="1" applyBorder="1" applyAlignment="1">
      <alignment/>
    </xf>
    <xf numFmtId="0" fontId="0" fillId="0" borderId="0" xfId="0" applyBorder="1" applyAlignment="1">
      <alignment/>
    </xf>
    <xf numFmtId="0" fontId="3" fillId="39" borderId="10" xfId="0" applyFont="1" applyFill="1" applyBorder="1" applyAlignment="1">
      <alignment/>
    </xf>
    <xf numFmtId="0" fontId="0" fillId="33" borderId="11" xfId="0" applyFont="1" applyFill="1" applyBorder="1" applyAlignment="1">
      <alignment shrinkToFit="1"/>
    </xf>
    <xf numFmtId="0" fontId="0" fillId="33" borderId="11" xfId="0" applyFont="1" applyFill="1" applyBorder="1" applyAlignment="1">
      <alignment horizontal="center" shrinkToFit="1"/>
    </xf>
    <xf numFmtId="0" fontId="0" fillId="33" borderId="12" xfId="0" applyFont="1" applyFill="1" applyBorder="1" applyAlignment="1">
      <alignment/>
    </xf>
    <xf numFmtId="0" fontId="0" fillId="34" borderId="12" xfId="0" applyFill="1" applyBorder="1" applyAlignment="1">
      <alignment/>
    </xf>
    <xf numFmtId="0" fontId="0" fillId="34" borderId="11" xfId="0" applyFill="1" applyBorder="1" applyAlignment="1">
      <alignment shrinkToFit="1"/>
    </xf>
    <xf numFmtId="0" fontId="0" fillId="34" borderId="11" xfId="0" applyFill="1" applyBorder="1" applyAlignment="1">
      <alignment horizontal="center" vertical="center" shrinkToFit="1"/>
    </xf>
    <xf numFmtId="0" fontId="0" fillId="35" borderId="12" xfId="0" applyFill="1" applyBorder="1" applyAlignment="1">
      <alignment/>
    </xf>
    <xf numFmtId="0" fontId="0" fillId="35" borderId="11" xfId="0" applyFill="1" applyBorder="1" applyAlignment="1">
      <alignment horizontal="center" vertical="center" shrinkToFit="1"/>
    </xf>
    <xf numFmtId="0" fontId="5" fillId="35" borderId="11" xfId="0" applyFont="1" applyFill="1" applyBorder="1" applyAlignment="1">
      <alignment horizontal="center"/>
    </xf>
    <xf numFmtId="0" fontId="0" fillId="36" borderId="12" xfId="0" applyFill="1" applyBorder="1" applyAlignment="1">
      <alignment/>
    </xf>
    <xf numFmtId="0" fontId="0" fillId="36" borderId="11" xfId="0" applyFill="1" applyBorder="1" applyAlignment="1">
      <alignment horizontal="center" vertical="center" shrinkToFit="1"/>
    </xf>
    <xf numFmtId="0" fontId="0" fillId="36" borderId="11" xfId="0" applyFill="1" applyBorder="1" applyAlignment="1">
      <alignment shrinkToFit="1"/>
    </xf>
    <xf numFmtId="0" fontId="8" fillId="33" borderId="11" xfId="0" applyFont="1" applyFill="1" applyBorder="1" applyAlignment="1">
      <alignment horizontal="center" vertical="center" shrinkToFit="1"/>
    </xf>
    <xf numFmtId="0" fontId="8" fillId="34" borderId="11" xfId="0" applyFont="1" applyFill="1" applyBorder="1" applyAlignment="1">
      <alignment horizontal="center" vertical="center" shrinkToFit="1"/>
    </xf>
    <xf numFmtId="0" fontId="8" fillId="35" borderId="11" xfId="0" applyFont="1" applyFill="1" applyBorder="1" applyAlignment="1">
      <alignment horizontal="center" vertical="center" shrinkToFit="1"/>
    </xf>
    <xf numFmtId="0" fontId="8" fillId="36" borderId="11" xfId="0" applyFont="1" applyFill="1" applyBorder="1" applyAlignment="1">
      <alignment horizontal="center" vertical="center" shrinkToFit="1"/>
    </xf>
    <xf numFmtId="0" fontId="0" fillId="0" borderId="13" xfId="0" applyBorder="1" applyAlignment="1">
      <alignment vertical="top"/>
    </xf>
    <xf numFmtId="0" fontId="14" fillId="37" borderId="13" xfId="0" applyFont="1" applyFill="1" applyBorder="1" applyAlignment="1">
      <alignment vertical="top"/>
    </xf>
    <xf numFmtId="0" fontId="14" fillId="0" borderId="13" xfId="0" applyFont="1" applyBorder="1" applyAlignment="1">
      <alignment vertical="top"/>
    </xf>
    <xf numFmtId="9" fontId="3" fillId="36" borderId="11" xfId="0" applyNumberFormat="1" applyFont="1" applyFill="1" applyBorder="1" applyAlignment="1">
      <alignment horizontal="center"/>
    </xf>
    <xf numFmtId="9" fontId="3" fillId="40" borderId="11" xfId="0" applyNumberFormat="1" applyFont="1" applyFill="1" applyBorder="1" applyAlignment="1">
      <alignment horizontal="center"/>
    </xf>
    <xf numFmtId="9" fontId="3" fillId="34" borderId="11" xfId="0" applyNumberFormat="1" applyFont="1" applyFill="1" applyBorder="1" applyAlignment="1">
      <alignment horizontal="center"/>
    </xf>
    <xf numFmtId="9" fontId="3" fillId="33" borderId="11" xfId="0" applyNumberFormat="1" applyFont="1" applyFill="1" applyBorder="1" applyAlignment="1">
      <alignment horizontal="center"/>
    </xf>
    <xf numFmtId="9" fontId="0" fillId="33" borderId="10" xfId="0" applyNumberFormat="1" applyFill="1" applyBorder="1" applyAlignment="1">
      <alignment horizontal="center"/>
    </xf>
    <xf numFmtId="9" fontId="0" fillId="34" borderId="10" xfId="0" applyNumberFormat="1" applyFill="1" applyBorder="1" applyAlignment="1">
      <alignment horizontal="center"/>
    </xf>
    <xf numFmtId="9" fontId="0" fillId="35" borderId="10" xfId="0" applyNumberFormat="1" applyFill="1" applyBorder="1" applyAlignment="1">
      <alignment horizontal="center"/>
    </xf>
    <xf numFmtId="9" fontId="0" fillId="36" borderId="10" xfId="0" applyNumberFormat="1" applyFill="1" applyBorder="1" applyAlignment="1">
      <alignment horizontal="center"/>
    </xf>
    <xf numFmtId="9" fontId="0" fillId="36" borderId="12" xfId="0" applyNumberFormat="1" applyFill="1" applyBorder="1" applyAlignment="1">
      <alignment horizontal="center"/>
    </xf>
    <xf numFmtId="1" fontId="14" fillId="41" borderId="14" xfId="0" applyNumberFormat="1" applyFont="1" applyFill="1" applyBorder="1" applyAlignment="1">
      <alignment horizontal="right"/>
    </xf>
    <xf numFmtId="0" fontId="14" fillId="41" borderId="15" xfId="0" applyFont="1" applyFill="1" applyBorder="1" applyAlignment="1">
      <alignment horizontal="right"/>
    </xf>
    <xf numFmtId="0" fontId="14" fillId="41" borderId="16" xfId="0" applyFont="1" applyFill="1" applyBorder="1" applyAlignment="1">
      <alignment/>
    </xf>
    <xf numFmtId="0" fontId="14" fillId="41" borderId="17" xfId="0" applyFont="1" applyFill="1" applyBorder="1" applyAlignment="1">
      <alignment/>
    </xf>
    <xf numFmtId="0" fontId="14" fillId="41" borderId="18" xfId="0" applyFont="1" applyFill="1" applyBorder="1" applyAlignment="1">
      <alignment/>
    </xf>
    <xf numFmtId="188" fontId="14" fillId="41" borderId="19" xfId="0" applyNumberFormat="1" applyFont="1" applyFill="1" applyBorder="1" applyAlignment="1">
      <alignment/>
    </xf>
    <xf numFmtId="0" fontId="3" fillId="0" borderId="0" xfId="0" applyFont="1" applyAlignment="1">
      <alignment/>
    </xf>
    <xf numFmtId="0" fontId="0" fillId="34" borderId="10" xfId="0" applyFont="1" applyFill="1" applyBorder="1" applyAlignment="1" quotePrefix="1">
      <alignment horizontal="right"/>
    </xf>
    <xf numFmtId="0" fontId="0" fillId="34" borderId="10" xfId="0" applyFont="1" applyFill="1" applyBorder="1" applyAlignment="1">
      <alignment/>
    </xf>
    <xf numFmtId="9" fontId="0" fillId="34" borderId="10" xfId="0" applyNumberFormat="1" applyFont="1" applyFill="1" applyBorder="1" applyAlignment="1">
      <alignment horizontal="center"/>
    </xf>
    <xf numFmtId="0" fontId="0" fillId="0" borderId="0" xfId="0" applyFont="1" applyAlignment="1">
      <alignment/>
    </xf>
    <xf numFmtId="0" fontId="0" fillId="0" borderId="10" xfId="0" applyFont="1" applyBorder="1" applyAlignment="1">
      <alignment vertical="top" wrapText="1"/>
    </xf>
    <xf numFmtId="49" fontId="0" fillId="37" borderId="0" xfId="0" applyNumberFormat="1" applyFill="1" applyAlignment="1">
      <alignment/>
    </xf>
    <xf numFmtId="49" fontId="2" fillId="37" borderId="0" xfId="0" applyNumberFormat="1" applyFont="1" applyFill="1" applyAlignment="1">
      <alignment/>
    </xf>
    <xf numFmtId="0" fontId="2" fillId="37" borderId="0" xfId="0" applyFont="1" applyFill="1" applyBorder="1" applyAlignment="1">
      <alignment/>
    </xf>
    <xf numFmtId="0" fontId="14" fillId="37" borderId="0" xfId="0" applyFont="1" applyFill="1" applyBorder="1" applyAlignment="1">
      <alignment vertical="top"/>
    </xf>
    <xf numFmtId="0" fontId="14" fillId="0" borderId="0" xfId="0" applyFont="1" applyBorder="1" applyAlignment="1">
      <alignment vertical="top"/>
    </xf>
    <xf numFmtId="0" fontId="0" fillId="0" borderId="0" xfId="0" applyBorder="1" applyAlignment="1">
      <alignment vertical="top"/>
    </xf>
    <xf numFmtId="0" fontId="0" fillId="37" borderId="10" xfId="0" applyFill="1" applyBorder="1" applyAlignment="1">
      <alignment horizontal="left" vertical="top" wrapText="1"/>
    </xf>
    <xf numFmtId="0" fontId="0" fillId="37" borderId="0" xfId="0" applyFill="1" applyBorder="1" applyAlignment="1">
      <alignment vertical="top" wrapText="1"/>
    </xf>
    <xf numFmtId="2" fontId="0" fillId="37" borderId="10" xfId="0" applyNumberFormat="1" applyFill="1" applyBorder="1" applyAlignment="1">
      <alignment horizontal="left" vertical="top" wrapText="1"/>
    </xf>
    <xf numFmtId="0" fontId="0" fillId="0" borderId="10" xfId="0" applyFill="1" applyBorder="1" applyAlignment="1">
      <alignment horizontal="left" vertical="top" wrapText="1"/>
    </xf>
    <xf numFmtId="0" fontId="0" fillId="37" borderId="10" xfId="0" applyFont="1" applyFill="1" applyBorder="1" applyAlignment="1">
      <alignment horizontal="left" vertical="top" wrapText="1"/>
    </xf>
    <xf numFmtId="0" fontId="0" fillId="0" borderId="0" xfId="0" applyAlignment="1">
      <alignment vertical="top"/>
    </xf>
    <xf numFmtId="0" fontId="0" fillId="37" borderId="0" xfId="0" applyFill="1" applyBorder="1" applyAlignment="1">
      <alignment vertical="top"/>
    </xf>
    <xf numFmtId="0" fontId="15" fillId="37" borderId="0" xfId="0" applyFont="1" applyFill="1" applyBorder="1" applyAlignment="1">
      <alignment vertical="top"/>
    </xf>
    <xf numFmtId="0" fontId="15" fillId="37" borderId="0" xfId="0" applyFont="1" applyFill="1" applyBorder="1" applyAlignment="1">
      <alignment vertical="top" wrapText="1"/>
    </xf>
    <xf numFmtId="0" fontId="17" fillId="37" borderId="0" xfId="0" applyFont="1" applyFill="1" applyBorder="1" applyAlignment="1">
      <alignment vertical="top"/>
    </xf>
    <xf numFmtId="0" fontId="17" fillId="37" borderId="0" xfId="0" applyFont="1" applyFill="1" applyBorder="1" applyAlignment="1">
      <alignment vertical="top" wrapText="1"/>
    </xf>
    <xf numFmtId="0" fontId="3" fillId="34" borderId="10" xfId="0" applyFont="1" applyFill="1" applyBorder="1" applyAlignment="1">
      <alignment vertical="top"/>
    </xf>
    <xf numFmtId="0" fontId="0" fillId="37" borderId="10" xfId="0" applyFill="1" applyBorder="1" applyAlignment="1">
      <alignment horizontal="left" vertical="top"/>
    </xf>
    <xf numFmtId="2" fontId="0" fillId="37" borderId="10" xfId="0" applyNumberFormat="1" applyFill="1" applyBorder="1" applyAlignment="1">
      <alignment horizontal="left" vertical="top"/>
    </xf>
    <xf numFmtId="0" fontId="0" fillId="0" borderId="10" xfId="0" applyFill="1" applyBorder="1" applyAlignment="1">
      <alignment horizontal="left" vertical="top"/>
    </xf>
    <xf numFmtId="0" fontId="0" fillId="37" borderId="10" xfId="0" applyFont="1" applyFill="1" applyBorder="1" applyAlignment="1">
      <alignment horizontal="left" vertical="top"/>
    </xf>
    <xf numFmtId="0" fontId="18" fillId="37" borderId="10" xfId="0" applyFont="1" applyFill="1" applyBorder="1" applyAlignment="1">
      <alignment horizontal="left" vertical="top" wrapText="1"/>
    </xf>
    <xf numFmtId="0" fontId="0" fillId="37" borderId="10" xfId="0" applyFont="1" applyFill="1" applyBorder="1" applyAlignment="1">
      <alignment horizontal="left" vertical="top" wrapText="1" indent="2"/>
    </xf>
    <xf numFmtId="0" fontId="0" fillId="37" borderId="10" xfId="0" applyFill="1" applyBorder="1" applyAlignment="1">
      <alignment horizontal="left" vertical="top" wrapText="1" indent="2"/>
    </xf>
    <xf numFmtId="0" fontId="0" fillId="0" borderId="0" xfId="0" applyAlignment="1">
      <alignment vertical="top" wrapText="1"/>
    </xf>
    <xf numFmtId="0" fontId="0" fillId="37" borderId="0" xfId="0" applyFont="1" applyFill="1" applyAlignment="1">
      <alignment vertical="top"/>
    </xf>
    <xf numFmtId="0" fontId="4" fillId="42" borderId="10" xfId="0" applyFont="1" applyFill="1" applyBorder="1" applyAlignment="1">
      <alignment horizontal="center" vertical="top" wrapText="1"/>
    </xf>
    <xf numFmtId="0" fontId="3" fillId="42" borderId="10" xfId="0" applyFont="1" applyFill="1" applyBorder="1" applyAlignment="1">
      <alignment horizontal="center" vertical="top"/>
    </xf>
    <xf numFmtId="0" fontId="3" fillId="33" borderId="10" xfId="0" applyFont="1" applyFill="1" applyBorder="1" applyAlignment="1">
      <alignment vertical="top"/>
    </xf>
    <xf numFmtId="0" fontId="1" fillId="0" borderId="10" xfId="0" applyFont="1" applyBorder="1" applyAlignment="1">
      <alignment horizontal="center" vertical="top"/>
    </xf>
    <xf numFmtId="0" fontId="0" fillId="0" borderId="10" xfId="0" applyFont="1" applyBorder="1" applyAlignment="1">
      <alignment horizontal="center" vertical="top"/>
    </xf>
    <xf numFmtId="0" fontId="3" fillId="0" borderId="10" xfId="0" applyFont="1" applyBorder="1" applyAlignment="1">
      <alignment vertical="top"/>
    </xf>
    <xf numFmtId="0" fontId="3" fillId="0" borderId="10" xfId="0" applyFont="1" applyBorder="1" applyAlignment="1">
      <alignment horizontal="center" vertical="top"/>
    </xf>
    <xf numFmtId="0" fontId="0" fillId="0" borderId="12" xfId="0" applyFont="1" applyBorder="1" applyAlignment="1">
      <alignment vertical="top" wrapText="1"/>
    </xf>
    <xf numFmtId="0" fontId="0" fillId="0" borderId="20" xfId="0" applyFont="1" applyBorder="1" applyAlignment="1">
      <alignment vertical="top"/>
    </xf>
    <xf numFmtId="0" fontId="3" fillId="0" borderId="21" xfId="0" applyFont="1" applyBorder="1" applyAlignment="1">
      <alignment vertical="top"/>
    </xf>
    <xf numFmtId="0" fontId="0" fillId="0" borderId="22" xfId="0" applyFont="1" applyBorder="1" applyAlignment="1">
      <alignment vertical="top" wrapText="1"/>
    </xf>
    <xf numFmtId="0" fontId="1" fillId="0" borderId="10" xfId="0" applyFont="1" applyFill="1" applyBorder="1" applyAlignment="1">
      <alignment horizontal="center" vertical="top"/>
    </xf>
    <xf numFmtId="0" fontId="3" fillId="0" borderId="10" xfId="0" applyFont="1" applyBorder="1" applyAlignment="1">
      <alignment vertical="top" wrapText="1"/>
    </xf>
    <xf numFmtId="0" fontId="4" fillId="0" borderId="10" xfId="0" applyFont="1" applyBorder="1" applyAlignment="1">
      <alignment horizontal="center" vertical="top"/>
    </xf>
    <xf numFmtId="0" fontId="0" fillId="0" borderId="10" xfId="0" applyFont="1" applyFill="1" applyBorder="1" applyAlignment="1">
      <alignment vertical="top" wrapText="1"/>
    </xf>
    <xf numFmtId="0" fontId="0" fillId="0" borderId="10" xfId="0" applyFont="1" applyFill="1" applyBorder="1" applyAlignment="1">
      <alignment horizontal="center" vertical="top"/>
    </xf>
    <xf numFmtId="0" fontId="3" fillId="0" borderId="10" xfId="0" applyFont="1" applyFill="1" applyBorder="1" applyAlignment="1">
      <alignment vertical="top" wrapText="1"/>
    </xf>
    <xf numFmtId="0" fontId="3" fillId="0" borderId="10" xfId="0" applyFont="1" applyFill="1" applyBorder="1" applyAlignment="1">
      <alignment horizontal="center" vertical="top"/>
    </xf>
    <xf numFmtId="0" fontId="0" fillId="0" borderId="0" xfId="0" applyFont="1" applyAlignment="1">
      <alignment vertical="top"/>
    </xf>
    <xf numFmtId="0" fontId="0" fillId="0" borderId="10" xfId="0" applyBorder="1" applyAlignment="1">
      <alignment horizontal="center" vertical="top"/>
    </xf>
    <xf numFmtId="0" fontId="0" fillId="0" borderId="23" xfId="0" applyBorder="1" applyAlignment="1">
      <alignment vertical="top" wrapText="1"/>
    </xf>
    <xf numFmtId="0" fontId="0" fillId="0" borderId="10" xfId="0" applyBorder="1" applyAlignment="1">
      <alignment vertical="top" wrapText="1"/>
    </xf>
    <xf numFmtId="0" fontId="0" fillId="0" borderId="23" xfId="0" applyBorder="1" applyAlignment="1">
      <alignment horizontal="left" vertical="top" wrapText="1"/>
    </xf>
    <xf numFmtId="0" fontId="0" fillId="0" borderId="23" xfId="0" applyFont="1" applyBorder="1" applyAlignment="1">
      <alignment vertical="top" wrapText="1"/>
    </xf>
    <xf numFmtId="0" fontId="4" fillId="43" borderId="10" xfId="0" applyFont="1" applyFill="1" applyBorder="1" applyAlignment="1">
      <alignment horizontal="center" vertical="top" wrapText="1"/>
    </xf>
    <xf numFmtId="0" fontId="3" fillId="43" borderId="10" xfId="0" applyFont="1" applyFill="1" applyBorder="1" applyAlignment="1">
      <alignment horizontal="center" vertical="top"/>
    </xf>
    <xf numFmtId="0" fontId="3" fillId="36" borderId="10" xfId="0" applyFont="1" applyFill="1" applyBorder="1" applyAlignment="1">
      <alignment vertical="top"/>
    </xf>
    <xf numFmtId="0" fontId="0" fillId="0" borderId="21" xfId="0" applyFont="1" applyBorder="1" applyAlignment="1">
      <alignment vertical="top" wrapText="1"/>
    </xf>
    <xf numFmtId="0" fontId="0" fillId="0" borderId="10" xfId="0" applyFont="1" applyBorder="1" applyAlignment="1">
      <alignment horizontal="center" vertical="top" wrapText="1"/>
    </xf>
    <xf numFmtId="0" fontId="4" fillId="44" borderId="10" xfId="0" applyFont="1" applyFill="1" applyBorder="1" applyAlignment="1">
      <alignment horizontal="center" vertical="top" wrapText="1"/>
    </xf>
    <xf numFmtId="0" fontId="3" fillId="44" borderId="10" xfId="0" applyFont="1" applyFill="1" applyBorder="1" applyAlignment="1">
      <alignment horizontal="center" vertical="top"/>
    </xf>
    <xf numFmtId="0" fontId="3" fillId="35" borderId="10" xfId="0" applyFont="1" applyFill="1" applyBorder="1" applyAlignment="1">
      <alignment vertical="top"/>
    </xf>
    <xf numFmtId="0" fontId="1" fillId="0" borderId="24" xfId="0" applyFont="1" applyBorder="1" applyAlignment="1">
      <alignment horizontal="center" vertical="top"/>
    </xf>
    <xf numFmtId="0" fontId="4" fillId="45" borderId="10" xfId="0" applyFont="1" applyFill="1" applyBorder="1" applyAlignment="1">
      <alignment horizontal="center" vertical="top" wrapText="1"/>
    </xf>
    <xf numFmtId="0" fontId="3" fillId="45" borderId="10" xfId="0" applyFont="1" applyFill="1" applyBorder="1" applyAlignment="1">
      <alignment horizontal="center" vertical="top"/>
    </xf>
    <xf numFmtId="0" fontId="4" fillId="0" borderId="10" xfId="0" applyFont="1" applyFill="1" applyBorder="1" applyAlignment="1">
      <alignment vertical="top"/>
    </xf>
    <xf numFmtId="0" fontId="1" fillId="0" borderId="20" xfId="0" applyFont="1" applyBorder="1" applyAlignment="1">
      <alignment horizontal="center" vertical="top"/>
    </xf>
    <xf numFmtId="0" fontId="3" fillId="34" borderId="10" xfId="0" applyFont="1" applyFill="1" applyBorder="1" applyAlignment="1" quotePrefix="1">
      <alignment vertical="top"/>
    </xf>
    <xf numFmtId="0" fontId="3" fillId="42" borderId="23" xfId="0" applyFont="1" applyFill="1" applyBorder="1" applyAlignment="1">
      <alignment horizontal="center" vertical="top" wrapText="1"/>
    </xf>
    <xf numFmtId="0" fontId="3" fillId="42" borderId="10" xfId="0" applyFont="1" applyFill="1" applyBorder="1" applyAlignment="1">
      <alignment horizontal="center" vertical="top" wrapText="1"/>
    </xf>
    <xf numFmtId="0" fontId="2" fillId="0" borderId="0" xfId="0" applyFont="1" applyAlignment="1">
      <alignment/>
    </xf>
    <xf numFmtId="0" fontId="9" fillId="37" borderId="0" xfId="0" applyFont="1" applyFill="1" applyAlignment="1">
      <alignment horizontal="left" vertical="top" wrapText="1"/>
    </xf>
    <xf numFmtId="0" fontId="0" fillId="0" borderId="0" xfId="0" applyFont="1" applyAlignment="1">
      <alignment horizontal="left" vertical="top" wrapText="1"/>
    </xf>
    <xf numFmtId="0" fontId="0" fillId="37" borderId="0" xfId="0" applyFont="1" applyFill="1" applyBorder="1" applyAlignment="1">
      <alignment/>
    </xf>
    <xf numFmtId="0" fontId="0" fillId="37" borderId="0" xfId="0" applyFont="1" applyFill="1" applyBorder="1" applyAlignment="1">
      <alignment horizontal="left" vertical="top"/>
    </xf>
    <xf numFmtId="0" fontId="0" fillId="0" borderId="0" xfId="0" applyFont="1" applyBorder="1" applyAlignment="1">
      <alignment/>
    </xf>
    <xf numFmtId="0" fontId="0" fillId="37" borderId="0" xfId="0" applyFill="1" applyAlignment="1">
      <alignment vertical="center"/>
    </xf>
    <xf numFmtId="0" fontId="0" fillId="0" borderId="0" xfId="0" applyAlignment="1">
      <alignment vertical="center"/>
    </xf>
    <xf numFmtId="0" fontId="2" fillId="34" borderId="10" xfId="0" applyFont="1" applyFill="1" applyBorder="1" applyAlignment="1">
      <alignment horizontal="center" vertical="top"/>
    </xf>
    <xf numFmtId="0" fontId="16" fillId="0" borderId="0" xfId="0" applyFont="1" applyFill="1" applyBorder="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center" vertical="top"/>
    </xf>
    <xf numFmtId="0" fontId="2" fillId="0" borderId="12" xfId="0" applyFont="1" applyBorder="1" applyAlignment="1">
      <alignment vertical="top" wrapText="1"/>
    </xf>
    <xf numFmtId="0" fontId="1" fillId="0" borderId="10" xfId="0" applyFont="1" applyFill="1" applyBorder="1" applyAlignment="1">
      <alignment vertical="top"/>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0" fillId="0" borderId="0" xfId="0" applyAlignment="1">
      <alignment/>
    </xf>
    <xf numFmtId="0" fontId="8" fillId="0" borderId="0" xfId="0" applyFont="1" applyAlignment="1">
      <alignment/>
    </xf>
    <xf numFmtId="0" fontId="1" fillId="0" borderId="22" xfId="0" applyFont="1" applyBorder="1" applyAlignment="1">
      <alignment horizontal="center" vertical="top"/>
    </xf>
    <xf numFmtId="0" fontId="0" fillId="0" borderId="22" xfId="0" applyFont="1" applyBorder="1" applyAlignment="1">
      <alignment horizontal="center" vertical="top"/>
    </xf>
    <xf numFmtId="0" fontId="0" fillId="0" borderId="22" xfId="0" applyBorder="1" applyAlignment="1">
      <alignment horizontal="center" vertical="top"/>
    </xf>
    <xf numFmtId="0" fontId="8" fillId="0" borderId="0" xfId="0" applyFont="1" applyBorder="1" applyAlignment="1">
      <alignment/>
    </xf>
    <xf numFmtId="0" fontId="2" fillId="0" borderId="0" xfId="0" applyFont="1" applyAlignment="1">
      <alignment vertical="top"/>
    </xf>
    <xf numFmtId="0" fontId="3" fillId="0" borderId="0" xfId="0" applyFont="1" applyAlignment="1">
      <alignment vertical="top"/>
    </xf>
    <xf numFmtId="0" fontId="2" fillId="0" borderId="0" xfId="0" applyFont="1" applyAlignment="1">
      <alignment vertical="top" wrapText="1"/>
    </xf>
    <xf numFmtId="0" fontId="14" fillId="39" borderId="25" xfId="0" applyFont="1" applyFill="1" applyBorder="1" applyAlignment="1">
      <alignment vertical="top"/>
    </xf>
    <xf numFmtId="0" fontId="19" fillId="39" borderId="26" xfId="0" applyFont="1" applyFill="1" applyBorder="1" applyAlignment="1">
      <alignment horizontal="left" vertical="top"/>
    </xf>
    <xf numFmtId="0" fontId="19" fillId="39" borderId="25" xfId="0" applyFont="1" applyFill="1" applyBorder="1" applyAlignment="1">
      <alignment horizontal="left" vertical="top"/>
    </xf>
    <xf numFmtId="0" fontId="22" fillId="37" borderId="0" xfId="0" applyFont="1" applyFill="1" applyBorder="1" applyAlignment="1">
      <alignment horizontal="right"/>
    </xf>
    <xf numFmtId="0" fontId="2" fillId="37" borderId="0" xfId="0" applyFont="1" applyFill="1" applyBorder="1" applyAlignment="1">
      <alignment horizontal="justify" wrapText="1"/>
    </xf>
    <xf numFmtId="0" fontId="1" fillId="37" borderId="0" xfId="0" applyFont="1" applyFill="1" applyBorder="1" applyAlignment="1">
      <alignment/>
    </xf>
    <xf numFmtId="0" fontId="1" fillId="37" borderId="0" xfId="0" applyFont="1" applyFill="1" applyBorder="1" applyAlignment="1">
      <alignment horizontal="left"/>
    </xf>
    <xf numFmtId="0" fontId="1" fillId="0" borderId="0" xfId="0" applyFont="1" applyAlignment="1">
      <alignment/>
    </xf>
    <xf numFmtId="0" fontId="1" fillId="0" borderId="0" xfId="0" applyFont="1" applyBorder="1" applyAlignment="1">
      <alignment/>
    </xf>
    <xf numFmtId="0" fontId="1" fillId="37" borderId="0" xfId="0" applyFont="1" applyFill="1" applyBorder="1" applyAlignment="1">
      <alignment horizontal="justify" wrapText="1"/>
    </xf>
    <xf numFmtId="0" fontId="1" fillId="37" borderId="0" xfId="0" applyFont="1" applyFill="1" applyBorder="1" applyAlignment="1">
      <alignment wrapText="1"/>
    </xf>
    <xf numFmtId="0" fontId="22" fillId="0" borderId="0" xfId="0" applyFont="1" applyAlignment="1">
      <alignment horizontal="center"/>
    </xf>
    <xf numFmtId="0" fontId="22" fillId="39" borderId="23" xfId="0" applyFont="1" applyFill="1" applyBorder="1" applyAlignment="1">
      <alignment horizontal="left" vertical="center" wrapText="1"/>
    </xf>
    <xf numFmtId="0" fontId="1" fillId="0" borderId="10" xfId="0" applyFont="1" applyBorder="1" applyAlignment="1">
      <alignment horizontal="left" vertical="center" wrapText="1"/>
    </xf>
    <xf numFmtId="0" fontId="22" fillId="39" borderId="10" xfId="0" applyFont="1" applyFill="1" applyBorder="1" applyAlignment="1">
      <alignment horizontal="left" vertical="center" wrapText="1"/>
    </xf>
    <xf numFmtId="0" fontId="22" fillId="37" borderId="10" xfId="0" applyFont="1" applyFill="1" applyBorder="1" applyAlignment="1">
      <alignment horizontal="left" vertical="center" wrapText="1"/>
    </xf>
    <xf numFmtId="0" fontId="1" fillId="0" borderId="0" xfId="0" applyFont="1" applyAlignment="1">
      <alignment/>
    </xf>
    <xf numFmtId="0" fontId="22" fillId="39" borderId="24" xfId="0" applyFont="1" applyFill="1" applyBorder="1" applyAlignment="1">
      <alignment horizontal="left" vertical="center" wrapText="1"/>
    </xf>
    <xf numFmtId="0" fontId="1" fillId="37" borderId="12" xfId="0" applyFont="1" applyFill="1" applyBorder="1" applyAlignment="1">
      <alignment/>
    </xf>
    <xf numFmtId="0" fontId="1" fillId="0" borderId="24" xfId="0" applyFont="1" applyBorder="1" applyAlignment="1">
      <alignment/>
    </xf>
    <xf numFmtId="0" fontId="1" fillId="0" borderId="27" xfId="0" applyFont="1" applyBorder="1" applyAlignment="1">
      <alignment/>
    </xf>
    <xf numFmtId="0" fontId="1" fillId="0" borderId="28" xfId="0" applyFont="1" applyBorder="1" applyAlignment="1">
      <alignment/>
    </xf>
    <xf numFmtId="0" fontId="23" fillId="0" borderId="20" xfId="0" applyFont="1" applyBorder="1" applyAlignment="1">
      <alignment horizontal="left" vertical="center" wrapText="1"/>
    </xf>
    <xf numFmtId="0" fontId="1" fillId="0" borderId="13" xfId="0" applyFont="1" applyBorder="1" applyAlignment="1">
      <alignment horizontal="left" vertical="center" wrapText="1"/>
    </xf>
    <xf numFmtId="0" fontId="1" fillId="0" borderId="29" xfId="0" applyFont="1" applyBorder="1" applyAlignment="1">
      <alignment horizontal="left" vertical="center" wrapText="1"/>
    </xf>
    <xf numFmtId="188" fontId="22" fillId="0" borderId="12" xfId="0" applyNumberFormat="1" applyFont="1" applyBorder="1" applyAlignment="1">
      <alignment horizontal="center" vertical="center" wrapText="1"/>
    </xf>
    <xf numFmtId="0" fontId="22" fillId="39"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23" xfId="0" applyFont="1" applyBorder="1" applyAlignment="1">
      <alignment horizontal="left" vertical="center" wrapText="1"/>
    </xf>
    <xf numFmtId="0" fontId="1" fillId="0" borderId="30" xfId="0" applyFont="1" applyBorder="1" applyAlignment="1">
      <alignment horizontal="left" vertical="center" wrapText="1"/>
    </xf>
    <xf numFmtId="0" fontId="22" fillId="0" borderId="0" xfId="0" applyFont="1" applyAlignment="1">
      <alignment/>
    </xf>
    <xf numFmtId="0" fontId="24" fillId="37" borderId="0" xfId="0" applyFont="1" applyFill="1" applyBorder="1" applyAlignment="1">
      <alignment/>
    </xf>
    <xf numFmtId="0" fontId="24" fillId="0" borderId="22" xfId="0" applyFont="1" applyFill="1" applyBorder="1" applyAlignment="1">
      <alignment horizontal="left" vertical="center"/>
    </xf>
    <xf numFmtId="0" fontId="25" fillId="0" borderId="0" xfId="0" applyFont="1" applyAlignment="1">
      <alignment/>
    </xf>
    <xf numFmtId="0" fontId="26" fillId="0" borderId="0" xfId="0" applyFont="1" applyAlignment="1">
      <alignment/>
    </xf>
    <xf numFmtId="0" fontId="0" fillId="37"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0" xfId="0" applyFont="1" applyAlignment="1">
      <alignment/>
    </xf>
    <xf numFmtId="0" fontId="22" fillId="37" borderId="0" xfId="0" applyFont="1" applyFill="1" applyBorder="1" applyAlignment="1">
      <alignment horizontal="right" wrapText="1"/>
    </xf>
    <xf numFmtId="0" fontId="1" fillId="0" borderId="0" xfId="0" applyFont="1" applyFill="1" applyBorder="1" applyAlignment="1">
      <alignment/>
    </xf>
    <xf numFmtId="0" fontId="1" fillId="0" borderId="0" xfId="0" applyFont="1" applyFill="1" applyAlignment="1">
      <alignment/>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3" fillId="0" borderId="10" xfId="0" applyFont="1" applyFill="1" applyBorder="1" applyAlignment="1">
      <alignment horizontal="left" vertical="top" wrapText="1"/>
    </xf>
    <xf numFmtId="0" fontId="26" fillId="37" borderId="0" xfId="0" applyFont="1" applyFill="1" applyBorder="1" applyAlignment="1">
      <alignment horizontal="left"/>
    </xf>
    <xf numFmtId="0" fontId="1" fillId="37" borderId="10" xfId="0" applyFont="1" applyFill="1" applyBorder="1" applyAlignment="1">
      <alignment horizontal="left" vertical="center" wrapText="1"/>
    </xf>
    <xf numFmtId="14" fontId="22" fillId="37" borderId="10" xfId="0" applyNumberFormat="1" applyFont="1" applyFill="1" applyBorder="1" applyAlignment="1">
      <alignment horizontal="left" vertical="center" wrapText="1"/>
    </xf>
    <xf numFmtId="0" fontId="0" fillId="37" borderId="10" xfId="0" applyFont="1" applyFill="1" applyBorder="1" applyAlignment="1">
      <alignment horizontal="center" vertical="center" wrapText="1"/>
    </xf>
    <xf numFmtId="0" fontId="0" fillId="37" borderId="10" xfId="0" applyFont="1" applyFill="1" applyBorder="1" applyAlignment="1">
      <alignment horizontal="left" vertical="center"/>
    </xf>
    <xf numFmtId="0" fontId="0" fillId="37" borderId="10" xfId="0" applyFont="1" applyFill="1" applyBorder="1" applyAlignment="1">
      <alignment horizontal="left" vertic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vertical="top" wrapText="1"/>
    </xf>
    <xf numFmtId="0" fontId="0" fillId="0" borderId="10" xfId="0" applyFont="1" applyFill="1" applyBorder="1" applyAlignment="1">
      <alignment horizontal="left" vertical="top" wrapText="1"/>
    </xf>
    <xf numFmtId="0" fontId="22" fillId="37" borderId="0" xfId="0" applyFont="1" applyFill="1" applyBorder="1" applyAlignment="1">
      <alignment horizontal="left"/>
    </xf>
    <xf numFmtId="0" fontId="1" fillId="0" borderId="23" xfId="0" applyFont="1" applyBorder="1" applyAlignment="1">
      <alignment horizontal="center" vertical="top" wrapText="1"/>
    </xf>
    <xf numFmtId="0" fontId="1" fillId="0" borderId="30" xfId="0" applyFont="1" applyBorder="1" applyAlignment="1">
      <alignment horizontal="center" vertical="top" wrapText="1"/>
    </xf>
    <xf numFmtId="0" fontId="1" fillId="0" borderId="21" xfId="0" applyFont="1" applyBorder="1" applyAlignment="1">
      <alignment horizontal="center" vertical="top" wrapText="1"/>
    </xf>
    <xf numFmtId="0" fontId="22" fillId="37" borderId="0" xfId="0" applyFont="1" applyFill="1" applyBorder="1" applyAlignment="1">
      <alignment horizontal="justify" wrapText="1"/>
    </xf>
    <xf numFmtId="0" fontId="22" fillId="0" borderId="0" xfId="0" applyFont="1" applyBorder="1" applyAlignment="1">
      <alignment wrapText="1"/>
    </xf>
    <xf numFmtId="0" fontId="22" fillId="39" borderId="23" xfId="0" applyFont="1" applyFill="1" applyBorder="1" applyAlignment="1">
      <alignment horizontal="center" vertical="top"/>
    </xf>
    <xf numFmtId="0" fontId="22" fillId="39" borderId="21" xfId="0" applyFont="1" applyFill="1" applyBorder="1" applyAlignment="1">
      <alignment horizontal="center" vertical="top"/>
    </xf>
    <xf numFmtId="0" fontId="22" fillId="39" borderId="23" xfId="0" applyFont="1" applyFill="1" applyBorder="1" applyAlignment="1">
      <alignment horizontal="center" vertical="center"/>
    </xf>
    <xf numFmtId="0" fontId="22" fillId="39" borderId="30" xfId="0" applyFont="1" applyFill="1" applyBorder="1" applyAlignment="1">
      <alignment horizontal="center" vertical="center"/>
    </xf>
    <xf numFmtId="0" fontId="14" fillId="37" borderId="0" xfId="0" applyFont="1" applyFill="1" applyBorder="1" applyAlignment="1">
      <alignment horizontal="center" vertical="center"/>
    </xf>
    <xf numFmtId="0" fontId="22" fillId="37" borderId="0" xfId="0" applyFont="1" applyFill="1" applyBorder="1" applyAlignment="1">
      <alignment horizontal="left" wrapText="1"/>
    </xf>
    <xf numFmtId="0" fontId="1" fillId="37" borderId="0" xfId="0" applyFont="1" applyFill="1" applyBorder="1" applyAlignment="1">
      <alignment horizontal="justify" wrapText="1"/>
    </xf>
    <xf numFmtId="0" fontId="1" fillId="37" borderId="0" xfId="0" applyFont="1" applyFill="1" applyBorder="1" applyAlignment="1">
      <alignment wrapText="1"/>
    </xf>
    <xf numFmtId="0" fontId="1" fillId="0" borderId="24" xfId="0" applyFont="1" applyBorder="1" applyAlignment="1">
      <alignment horizontal="left" vertical="center" wrapText="1"/>
    </xf>
    <xf numFmtId="0" fontId="1" fillId="0" borderId="27" xfId="0" applyFont="1" applyBorder="1" applyAlignment="1">
      <alignment horizontal="left" vertical="center" wrapText="1"/>
    </xf>
    <xf numFmtId="0" fontId="1" fillId="0" borderId="2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1" xfId="0" applyFont="1" applyBorder="1" applyAlignment="1">
      <alignment horizontal="center" vertical="center" wrapText="1"/>
    </xf>
    <xf numFmtId="0" fontId="1" fillId="37" borderId="0" xfId="0" applyFont="1" applyFill="1" applyBorder="1" applyAlignment="1">
      <alignment horizontal="left" vertical="center" wrapText="1"/>
    </xf>
    <xf numFmtId="0" fontId="1" fillId="37" borderId="0" xfId="0" applyFont="1" applyFill="1" applyBorder="1" applyAlignment="1">
      <alignment horizontal="left" wrapText="1"/>
    </xf>
    <xf numFmtId="0" fontId="0" fillId="37" borderId="23" xfId="0" applyFont="1" applyFill="1" applyBorder="1" applyAlignment="1">
      <alignment horizontal="left" vertical="center" wrapText="1"/>
    </xf>
    <xf numFmtId="0" fontId="0" fillId="0" borderId="21" xfId="0" applyBorder="1" applyAlignment="1">
      <alignment/>
    </xf>
    <xf numFmtId="0" fontId="0" fillId="0" borderId="23" xfId="0" applyFont="1" applyBorder="1" applyAlignment="1">
      <alignment horizontal="left" vertical="center" wrapText="1"/>
    </xf>
    <xf numFmtId="0" fontId="2" fillId="37" borderId="0" xfId="0" applyFont="1" applyFill="1" applyBorder="1" applyAlignment="1">
      <alignment vertical="center" wrapText="1"/>
    </xf>
    <xf numFmtId="0" fontId="0" fillId="37" borderId="10" xfId="0" applyFill="1" applyBorder="1" applyAlignment="1">
      <alignment horizontal="left" wrapText="1"/>
    </xf>
    <xf numFmtId="0" fontId="3" fillId="39" borderId="10" xfId="0" applyFont="1" applyFill="1" applyBorder="1" applyAlignment="1">
      <alignment horizontal="center" vertical="center"/>
    </xf>
    <xf numFmtId="0" fontId="0" fillId="37" borderId="10" xfId="0" applyFill="1" applyBorder="1" applyAlignment="1">
      <alignment horizontal="left" vertical="top" wrapText="1"/>
    </xf>
    <xf numFmtId="0" fontId="0" fillId="0" borderId="10" xfId="0" applyBorder="1" applyAlignment="1">
      <alignment/>
    </xf>
    <xf numFmtId="0" fontId="26" fillId="37" borderId="13" xfId="0" applyFont="1" applyFill="1" applyBorder="1" applyAlignment="1">
      <alignment horizontal="center" wrapText="1"/>
    </xf>
    <xf numFmtId="0" fontId="0" fillId="37" borderId="0" xfId="0" applyFont="1" applyFill="1" applyBorder="1" applyAlignment="1">
      <alignment horizontal="right"/>
    </xf>
    <xf numFmtId="0" fontId="0" fillId="37" borderId="0" xfId="0" applyFill="1" applyBorder="1" applyAlignment="1">
      <alignment horizontal="right"/>
    </xf>
    <xf numFmtId="0" fontId="2" fillId="37" borderId="0" xfId="0" applyFont="1" applyFill="1" applyBorder="1" applyAlignment="1">
      <alignment horizontal="justify" wrapText="1"/>
    </xf>
    <xf numFmtId="0" fontId="25" fillId="37" borderId="0" xfId="0" applyFont="1" applyFill="1" applyBorder="1" applyAlignment="1">
      <alignment horizontal="left"/>
    </xf>
    <xf numFmtId="0" fontId="26" fillId="37" borderId="0" xfId="0" applyFont="1" applyFill="1" applyBorder="1" applyAlignment="1">
      <alignment horizontal="left"/>
    </xf>
    <xf numFmtId="0" fontId="17" fillId="39" borderId="31" xfId="0" applyFont="1" applyFill="1" applyBorder="1" applyAlignment="1">
      <alignment vertical="top"/>
    </xf>
    <xf numFmtId="0" fontId="0" fillId="39" borderId="32" xfId="0" applyFill="1" applyBorder="1" applyAlignment="1">
      <alignment vertical="top"/>
    </xf>
    <xf numFmtId="0" fontId="20" fillId="0" borderId="0" xfId="0" applyFont="1" applyBorder="1" applyAlignment="1">
      <alignment vertical="top" wrapText="1"/>
    </xf>
    <xf numFmtId="0" fontId="20" fillId="0" borderId="0" xfId="0" applyFont="1" applyAlignment="1">
      <alignment wrapText="1"/>
    </xf>
    <xf numFmtId="0" fontId="3" fillId="36" borderId="12" xfId="0" applyFont="1" applyFill="1" applyBorder="1" applyAlignment="1">
      <alignment horizontal="center" vertical="center"/>
    </xf>
    <xf numFmtId="0" fontId="3" fillId="36" borderId="11" xfId="0" applyFont="1" applyFill="1" applyBorder="1" applyAlignment="1">
      <alignment horizontal="center" vertical="center"/>
    </xf>
    <xf numFmtId="0" fontId="3" fillId="34" borderId="12"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5" borderId="12" xfId="0" applyFont="1" applyFill="1" applyBorder="1" applyAlignment="1">
      <alignment horizontal="center" vertical="center"/>
    </xf>
    <xf numFmtId="0" fontId="3" fillId="35" borderId="11" xfId="0" applyFont="1" applyFill="1" applyBorder="1" applyAlignment="1">
      <alignment horizontal="center" vertical="center"/>
    </xf>
    <xf numFmtId="0" fontId="17" fillId="39" borderId="33" xfId="0" applyFont="1" applyFill="1" applyBorder="1" applyAlignment="1">
      <alignment vertical="top"/>
    </xf>
    <xf numFmtId="0" fontId="0" fillId="39" borderId="34" xfId="0" applyFill="1" applyBorder="1" applyAlignment="1">
      <alignment vertical="top"/>
    </xf>
    <xf numFmtId="9" fontId="8" fillId="41" borderId="35" xfId="0" applyNumberFormat="1" applyFont="1" applyFill="1" applyBorder="1" applyAlignment="1">
      <alignment horizontal="center" vertical="center"/>
    </xf>
    <xf numFmtId="9" fontId="10" fillId="41" borderId="36" xfId="0" applyNumberFormat="1" applyFont="1" applyFill="1" applyBorder="1" applyAlignment="1">
      <alignment horizontal="center" vertical="center"/>
    </xf>
    <xf numFmtId="9" fontId="10" fillId="41" borderId="37" xfId="0" applyNumberFormat="1" applyFont="1" applyFill="1" applyBorder="1" applyAlignment="1">
      <alignment horizontal="center" vertical="center"/>
    </xf>
    <xf numFmtId="9" fontId="10" fillId="41" borderId="0" xfId="0" applyNumberFormat="1" applyFont="1" applyFill="1" applyBorder="1" applyAlignment="1">
      <alignment horizontal="center" vertical="center"/>
    </xf>
    <xf numFmtId="9" fontId="10" fillId="41" borderId="33" xfId="0" applyNumberFormat="1" applyFont="1" applyFill="1" applyBorder="1" applyAlignment="1">
      <alignment horizontal="center" vertical="center"/>
    </xf>
    <xf numFmtId="9" fontId="10" fillId="41" borderId="34" xfId="0" applyNumberFormat="1" applyFont="1" applyFill="1" applyBorder="1" applyAlignment="1">
      <alignment horizontal="center" vertical="center"/>
    </xf>
    <xf numFmtId="0" fontId="14" fillId="39" borderId="31" xfId="0" applyFont="1" applyFill="1" applyBorder="1" applyAlignment="1">
      <alignment vertical="top"/>
    </xf>
    <xf numFmtId="0" fontId="2" fillId="37" borderId="0" xfId="0" applyFont="1" applyFill="1" applyAlignment="1">
      <alignment horizontal="justify" wrapText="1"/>
    </xf>
    <xf numFmtId="0" fontId="0" fillId="37" borderId="0" xfId="0" applyFill="1" applyAlignment="1">
      <alignment wrapText="1"/>
    </xf>
    <xf numFmtId="0" fontId="0" fillId="37" borderId="0" xfId="0" applyFont="1" applyFill="1" applyAlignment="1">
      <alignment horizontal="justify" wrapText="1"/>
    </xf>
    <xf numFmtId="0" fontId="0" fillId="0" borderId="0" xfId="0" applyAlignment="1">
      <alignment/>
    </xf>
    <xf numFmtId="0" fontId="0" fillId="0" borderId="0" xfId="0" applyBorder="1" applyAlignment="1">
      <alignment/>
    </xf>
    <xf numFmtId="0" fontId="12" fillId="38" borderId="10" xfId="0" applyFont="1" applyFill="1" applyBorder="1" applyAlignment="1">
      <alignment horizontal="center" vertical="center"/>
    </xf>
    <xf numFmtId="0" fontId="3" fillId="33" borderId="10" xfId="0" applyFont="1" applyFill="1" applyBorder="1" applyAlignment="1">
      <alignment horizontal="center" vertical="center"/>
    </xf>
    <xf numFmtId="0" fontId="16" fillId="37" borderId="0" xfId="0" applyFont="1" applyFill="1" applyBorder="1" applyAlignment="1">
      <alignment horizontal="center" vertical="center"/>
    </xf>
    <xf numFmtId="0" fontId="9" fillId="37" borderId="0" xfId="0" applyFont="1" applyFill="1" applyBorder="1" applyAlignment="1">
      <alignment horizontal="center" vertical="center"/>
    </xf>
    <xf numFmtId="0" fontId="0" fillId="46" borderId="12" xfId="0" applyFont="1" applyFill="1" applyBorder="1" applyAlignment="1">
      <alignment vertical="top"/>
    </xf>
    <xf numFmtId="0" fontId="0" fillId="46" borderId="11" xfId="0" applyFont="1" applyFill="1" applyBorder="1" applyAlignment="1">
      <alignment vertical="top"/>
    </xf>
    <xf numFmtId="0" fontId="0" fillId="46" borderId="22" xfId="0" applyFont="1" applyFill="1" applyBorder="1" applyAlignment="1">
      <alignment vertical="top"/>
    </xf>
    <xf numFmtId="0" fontId="2" fillId="46" borderId="10" xfId="0" applyFont="1" applyFill="1" applyBorder="1" applyAlignment="1">
      <alignment horizontal="center" vertical="top"/>
    </xf>
    <xf numFmtId="0" fontId="8" fillId="46" borderId="10" xfId="0" applyFont="1" applyFill="1" applyBorder="1" applyAlignment="1">
      <alignment horizontal="center" vertical="top"/>
    </xf>
    <xf numFmtId="10" fontId="10" fillId="46" borderId="24" xfId="0" applyNumberFormat="1" applyFont="1" applyFill="1" applyBorder="1" applyAlignment="1">
      <alignment horizontal="center" vertical="top"/>
    </xf>
    <xf numFmtId="10" fontId="10" fillId="46" borderId="28" xfId="0" applyNumberFormat="1" applyFont="1" applyFill="1" applyBorder="1" applyAlignment="1">
      <alignment horizontal="center" vertical="top"/>
    </xf>
    <xf numFmtId="10" fontId="10" fillId="46" borderId="20" xfId="0" applyNumberFormat="1" applyFont="1" applyFill="1" applyBorder="1" applyAlignment="1">
      <alignment horizontal="center" vertical="top"/>
    </xf>
    <xf numFmtId="10" fontId="10" fillId="46" borderId="29" xfId="0" applyNumberFormat="1" applyFont="1" applyFill="1" applyBorder="1" applyAlignment="1">
      <alignment horizontal="center" vertical="top"/>
    </xf>
    <xf numFmtId="0" fontId="3" fillId="42" borderId="23" xfId="0" applyFont="1" applyFill="1" applyBorder="1" applyAlignment="1">
      <alignment horizontal="center" vertical="top"/>
    </xf>
    <xf numFmtId="0" fontId="3" fillId="42" borderId="21" xfId="0" applyFont="1" applyFill="1" applyBorder="1" applyAlignment="1">
      <alignment horizontal="center" vertical="top"/>
    </xf>
    <xf numFmtId="0" fontId="1" fillId="0" borderId="12" xfId="0" applyFont="1" applyBorder="1" applyAlignment="1">
      <alignment horizontal="right" vertical="top"/>
    </xf>
    <xf numFmtId="0" fontId="0" fillId="0" borderId="22" xfId="0" applyFont="1" applyBorder="1" applyAlignment="1">
      <alignment vertical="top"/>
    </xf>
    <xf numFmtId="0" fontId="3" fillId="0" borderId="12" xfId="0" applyFont="1" applyBorder="1" applyAlignment="1">
      <alignment vertical="top" wrapText="1"/>
    </xf>
    <xf numFmtId="0" fontId="0" fillId="0" borderId="22" xfId="0" applyFont="1" applyBorder="1" applyAlignment="1">
      <alignment vertical="top" wrapText="1"/>
    </xf>
    <xf numFmtId="9" fontId="3" fillId="0" borderId="23" xfId="0" applyNumberFormat="1" applyFont="1" applyBorder="1" applyAlignment="1">
      <alignment horizontal="center" vertical="top"/>
    </xf>
    <xf numFmtId="9" fontId="3" fillId="0" borderId="21" xfId="0" applyNumberFormat="1" applyFont="1" applyBorder="1" applyAlignment="1">
      <alignment horizontal="center" vertical="top"/>
    </xf>
    <xf numFmtId="0" fontId="3" fillId="33" borderId="10" xfId="0" applyFont="1" applyFill="1" applyBorder="1" applyAlignment="1">
      <alignment vertical="top"/>
    </xf>
    <xf numFmtId="0" fontId="3" fillId="0" borderId="21" xfId="0" applyFont="1" applyBorder="1" applyAlignment="1">
      <alignment horizontal="center" vertical="top"/>
    </xf>
    <xf numFmtId="0" fontId="0" fillId="0" borderId="12" xfId="0" applyFont="1" applyBorder="1" applyAlignment="1">
      <alignment vertical="top" wrapText="1"/>
    </xf>
    <xf numFmtId="0" fontId="0" fillId="0" borderId="24" xfId="0" applyFont="1" applyBorder="1" applyAlignment="1">
      <alignment vertical="top"/>
    </xf>
    <xf numFmtId="0" fontId="0" fillId="0" borderId="20" xfId="0" applyFont="1" applyBorder="1" applyAlignment="1">
      <alignment vertical="top"/>
    </xf>
    <xf numFmtId="0" fontId="9" fillId="37" borderId="0" xfId="0" applyFont="1" applyFill="1" applyAlignment="1">
      <alignment horizontal="left" vertical="top" wrapText="1"/>
    </xf>
    <xf numFmtId="0" fontId="0" fillId="0" borderId="0" xfId="0" applyFont="1" applyAlignment="1">
      <alignment horizontal="left" vertical="top" wrapText="1"/>
    </xf>
    <xf numFmtId="0" fontId="3" fillId="34" borderId="23" xfId="0" applyFont="1" applyFill="1" applyBorder="1" applyAlignment="1">
      <alignment vertical="top"/>
    </xf>
    <xf numFmtId="0" fontId="3" fillId="34" borderId="30" xfId="0" applyFont="1" applyFill="1" applyBorder="1" applyAlignment="1">
      <alignment vertical="top"/>
    </xf>
    <xf numFmtId="0" fontId="3" fillId="34" borderId="21" xfId="0" applyFont="1" applyFill="1" applyBorder="1" applyAlignment="1">
      <alignment vertical="top"/>
    </xf>
    <xf numFmtId="0" fontId="3" fillId="45" borderId="23" xfId="0" applyFont="1" applyFill="1" applyBorder="1" applyAlignment="1">
      <alignment horizontal="center" vertical="top"/>
    </xf>
    <xf numFmtId="0" fontId="3" fillId="45" borderId="21" xfId="0" applyFont="1" applyFill="1" applyBorder="1" applyAlignment="1">
      <alignment horizontal="center" vertical="top"/>
    </xf>
    <xf numFmtId="0" fontId="3" fillId="34" borderId="10" xfId="0" applyFont="1" applyFill="1" applyBorder="1" applyAlignment="1">
      <alignment vertical="top"/>
    </xf>
    <xf numFmtId="0" fontId="2" fillId="46" borderId="24" xfId="0" applyFont="1" applyFill="1" applyBorder="1" applyAlignment="1">
      <alignment horizontal="center" vertical="top"/>
    </xf>
    <xf numFmtId="0" fontId="2" fillId="46" borderId="28" xfId="0" applyFont="1" applyFill="1" applyBorder="1" applyAlignment="1">
      <alignment horizontal="center" vertical="top"/>
    </xf>
    <xf numFmtId="0" fontId="2" fillId="46" borderId="20" xfId="0" applyFont="1" applyFill="1" applyBorder="1" applyAlignment="1">
      <alignment horizontal="center" vertical="top"/>
    </xf>
    <xf numFmtId="0" fontId="2" fillId="46" borderId="29" xfId="0" applyFont="1" applyFill="1" applyBorder="1" applyAlignment="1">
      <alignment horizontal="center" vertical="top"/>
    </xf>
    <xf numFmtId="0" fontId="3" fillId="44" borderId="23" xfId="0" applyFont="1" applyFill="1" applyBorder="1" applyAlignment="1">
      <alignment horizontal="center" vertical="top"/>
    </xf>
    <xf numFmtId="0" fontId="3" fillId="44" borderId="21" xfId="0" applyFont="1" applyFill="1" applyBorder="1" applyAlignment="1">
      <alignment horizontal="center" vertical="top"/>
    </xf>
    <xf numFmtId="0" fontId="3" fillId="35" borderId="10" xfId="0" applyFont="1" applyFill="1" applyBorder="1" applyAlignment="1">
      <alignment vertical="top"/>
    </xf>
    <xf numFmtId="0" fontId="11" fillId="35" borderId="10" xfId="0" applyFont="1" applyFill="1" applyBorder="1" applyAlignment="1">
      <alignment vertical="top"/>
    </xf>
    <xf numFmtId="0" fontId="3" fillId="36" borderId="10" xfId="0" applyFont="1" applyFill="1" applyBorder="1" applyAlignment="1">
      <alignment vertical="top"/>
    </xf>
    <xf numFmtId="0" fontId="3" fillId="43" borderId="23" xfId="0" applyFont="1" applyFill="1" applyBorder="1" applyAlignment="1">
      <alignment horizontal="center" vertical="top"/>
    </xf>
    <xf numFmtId="0" fontId="3" fillId="43" borderId="21" xfId="0" applyFont="1" applyFill="1" applyBorder="1" applyAlignment="1">
      <alignment horizontal="center" vertical="top"/>
    </xf>
    <xf numFmtId="0" fontId="0" fillId="0" borderId="12" xfId="0" applyFont="1" applyBorder="1" applyAlignment="1">
      <alignment vertical="top"/>
    </xf>
    <xf numFmtId="0" fontId="9" fillId="37" borderId="0" xfId="0" applyFont="1" applyFill="1" applyBorder="1" applyAlignment="1">
      <alignment horizontal="left" vertical="top" wrapText="1"/>
    </xf>
    <xf numFmtId="0" fontId="12" fillId="37" borderId="0" xfId="0" applyFont="1" applyFill="1" applyBorder="1" applyAlignment="1">
      <alignment horizontal="left" vertical="top" wrapText="1"/>
    </xf>
    <xf numFmtId="0" fontId="0" fillId="0" borderId="0" xfId="0" applyBorder="1" applyAlignment="1">
      <alignment vertical="top" wrapText="1"/>
    </xf>
    <xf numFmtId="0" fontId="12" fillId="37" borderId="13" xfId="0" applyFont="1" applyFill="1" applyBorder="1" applyAlignment="1">
      <alignment horizontal="left" vertical="top" wrapText="1"/>
    </xf>
    <xf numFmtId="0" fontId="0" fillId="0" borderId="13" xfId="0" applyBorder="1" applyAlignment="1">
      <alignment vertical="top" wrapText="1"/>
    </xf>
    <xf numFmtId="0" fontId="28" fillId="0" borderId="0" xfId="0" applyFont="1" applyAlignment="1">
      <alignment horizontal="left" vertical="top"/>
    </xf>
    <xf numFmtId="0" fontId="18"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1209675</xdr:colOff>
      <xdr:row>4</xdr:row>
      <xdr:rowOff>9525</xdr:rowOff>
    </xdr:to>
    <xdr:pic>
      <xdr:nvPicPr>
        <xdr:cNvPr id="1" name="Picture 3" descr="SGS NEW CORPORATE COLOUR LOGO"/>
        <xdr:cNvPicPr preferRelativeResize="1">
          <a:picLocks noChangeAspect="1"/>
        </xdr:cNvPicPr>
      </xdr:nvPicPr>
      <xdr:blipFill>
        <a:blip r:embed="rId1"/>
        <a:stretch>
          <a:fillRect/>
        </a:stretch>
      </xdr:blipFill>
      <xdr:spPr>
        <a:xfrm>
          <a:off x="9525" y="0"/>
          <a:ext cx="12001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619125</xdr:colOff>
      <xdr:row>3</xdr:row>
      <xdr:rowOff>152400</xdr:rowOff>
    </xdr:to>
    <xdr:pic>
      <xdr:nvPicPr>
        <xdr:cNvPr id="1" name="Picture 4" descr="SGS NEW CORPORATE COLOUR LOGO"/>
        <xdr:cNvPicPr preferRelativeResize="1">
          <a:picLocks noChangeAspect="1"/>
        </xdr:cNvPicPr>
      </xdr:nvPicPr>
      <xdr:blipFill>
        <a:blip r:embed="rId1"/>
        <a:stretch>
          <a:fillRect/>
        </a:stretch>
      </xdr:blipFill>
      <xdr:spPr>
        <a:xfrm>
          <a:off x="9525" y="0"/>
          <a:ext cx="13144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xdr:col>
      <xdr:colOff>866775</xdr:colOff>
      <xdr:row>4</xdr:row>
      <xdr:rowOff>28575</xdr:rowOff>
    </xdr:to>
    <xdr:pic>
      <xdr:nvPicPr>
        <xdr:cNvPr id="1" name="Picture 8" descr="SGS NEW CORPORATE COLOUR LOGO"/>
        <xdr:cNvPicPr preferRelativeResize="1">
          <a:picLocks noChangeAspect="1"/>
        </xdr:cNvPicPr>
      </xdr:nvPicPr>
      <xdr:blipFill>
        <a:blip r:embed="rId1"/>
        <a:stretch>
          <a:fillRect/>
        </a:stretch>
      </xdr:blipFill>
      <xdr:spPr>
        <a:xfrm>
          <a:off x="19050" y="38100"/>
          <a:ext cx="131445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876300</xdr:colOff>
      <xdr:row>3</xdr:row>
      <xdr:rowOff>95250</xdr:rowOff>
    </xdr:to>
    <xdr:pic>
      <xdr:nvPicPr>
        <xdr:cNvPr id="1" name="Picture 3" descr="SGS NEW CORPORATE COLOUR LOGO"/>
        <xdr:cNvPicPr preferRelativeResize="1">
          <a:picLocks noChangeAspect="1"/>
        </xdr:cNvPicPr>
      </xdr:nvPicPr>
      <xdr:blipFill>
        <a:blip r:embed="rId1"/>
        <a:stretch>
          <a:fillRect/>
        </a:stretch>
      </xdr:blipFill>
      <xdr:spPr>
        <a:xfrm>
          <a:off x="9525" y="0"/>
          <a:ext cx="12668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857250</xdr:colOff>
      <xdr:row>3</xdr:row>
      <xdr:rowOff>95250</xdr:rowOff>
    </xdr:to>
    <xdr:pic>
      <xdr:nvPicPr>
        <xdr:cNvPr id="1" name="Picture 3" descr="SGS NEW CORPORATE COLOUR LOGO"/>
        <xdr:cNvPicPr preferRelativeResize="1">
          <a:picLocks noChangeAspect="1"/>
        </xdr:cNvPicPr>
      </xdr:nvPicPr>
      <xdr:blipFill>
        <a:blip r:embed="rId1"/>
        <a:stretch>
          <a:fillRect/>
        </a:stretch>
      </xdr:blipFill>
      <xdr:spPr>
        <a:xfrm>
          <a:off x="28575" y="0"/>
          <a:ext cx="122872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876300</xdr:colOff>
      <xdr:row>3</xdr:row>
      <xdr:rowOff>95250</xdr:rowOff>
    </xdr:to>
    <xdr:pic>
      <xdr:nvPicPr>
        <xdr:cNvPr id="1" name="Picture 3" descr="SGS NEW CORPORATE COLOUR LOGO"/>
        <xdr:cNvPicPr preferRelativeResize="1">
          <a:picLocks noChangeAspect="1"/>
        </xdr:cNvPicPr>
      </xdr:nvPicPr>
      <xdr:blipFill>
        <a:blip r:embed="rId1"/>
        <a:stretch>
          <a:fillRect/>
        </a:stretch>
      </xdr:blipFill>
      <xdr:spPr>
        <a:xfrm>
          <a:off x="9525" y="0"/>
          <a:ext cx="126682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876300</xdr:colOff>
      <xdr:row>3</xdr:row>
      <xdr:rowOff>95250</xdr:rowOff>
    </xdr:to>
    <xdr:pic>
      <xdr:nvPicPr>
        <xdr:cNvPr id="1" name="Picture 5" descr="SGS NEW CORPORATE COLOUR LOGO"/>
        <xdr:cNvPicPr preferRelativeResize="1">
          <a:picLocks noChangeAspect="1"/>
        </xdr:cNvPicPr>
      </xdr:nvPicPr>
      <xdr:blipFill>
        <a:blip r:embed="rId1"/>
        <a:stretch>
          <a:fillRect/>
        </a:stretch>
      </xdr:blipFill>
      <xdr:spPr>
        <a:xfrm>
          <a:off x="9525" y="0"/>
          <a:ext cx="1266825"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1371600</xdr:colOff>
      <xdr:row>0</xdr:row>
      <xdr:rowOff>0</xdr:rowOff>
    </xdr:to>
    <xdr:pic>
      <xdr:nvPicPr>
        <xdr:cNvPr id="1" name="Picture 1"/>
        <xdr:cNvPicPr preferRelativeResize="1">
          <a:picLocks noChangeAspect="1"/>
        </xdr:cNvPicPr>
      </xdr:nvPicPr>
      <xdr:blipFill>
        <a:blip r:embed="rId1"/>
        <a:srcRect l="-701" t="-523" r="-701" b="-523"/>
        <a:stretch>
          <a:fillRect/>
        </a:stretch>
      </xdr:blipFill>
      <xdr:spPr>
        <a:xfrm>
          <a:off x="38100" y="0"/>
          <a:ext cx="1781175" cy="0"/>
        </a:xfrm>
        <a:prstGeom prst="rect">
          <a:avLst/>
        </a:prstGeom>
        <a:noFill/>
        <a:ln w="9525" cmpd="sng">
          <a:noFill/>
        </a:ln>
      </xdr:spPr>
    </xdr:pic>
    <xdr:clientData/>
  </xdr:twoCellAnchor>
  <xdr:twoCellAnchor>
    <xdr:from>
      <xdr:col>0</xdr:col>
      <xdr:colOff>9525</xdr:colOff>
      <xdr:row>0</xdr:row>
      <xdr:rowOff>9525</xdr:rowOff>
    </xdr:from>
    <xdr:to>
      <xdr:col>1</xdr:col>
      <xdr:colOff>876300</xdr:colOff>
      <xdr:row>3</xdr:row>
      <xdr:rowOff>104775</xdr:rowOff>
    </xdr:to>
    <xdr:pic>
      <xdr:nvPicPr>
        <xdr:cNvPr id="2" name="Picture 3" descr="SGS NEW CORPORATE COLOUR LOGO"/>
        <xdr:cNvPicPr preferRelativeResize="1">
          <a:picLocks noChangeAspect="1"/>
        </xdr:cNvPicPr>
      </xdr:nvPicPr>
      <xdr:blipFill>
        <a:blip r:embed="rId2"/>
        <a:stretch>
          <a:fillRect/>
        </a:stretch>
      </xdr:blipFill>
      <xdr:spPr>
        <a:xfrm>
          <a:off x="9525" y="9525"/>
          <a:ext cx="1314450" cy="581025"/>
        </a:xfrm>
        <a:prstGeom prst="rect">
          <a:avLst/>
        </a:prstGeom>
        <a:noFill/>
        <a:ln w="9525" cmpd="sng">
          <a:noFill/>
        </a:ln>
      </xdr:spPr>
    </xdr:pic>
    <xdr:clientData/>
  </xdr:twoCellAnchor>
  <xdr:twoCellAnchor>
    <xdr:from>
      <xdr:col>0</xdr:col>
      <xdr:colOff>9525</xdr:colOff>
      <xdr:row>0</xdr:row>
      <xdr:rowOff>9525</xdr:rowOff>
    </xdr:from>
    <xdr:to>
      <xdr:col>1</xdr:col>
      <xdr:colOff>876300</xdr:colOff>
      <xdr:row>3</xdr:row>
      <xdr:rowOff>104775</xdr:rowOff>
    </xdr:to>
    <xdr:pic>
      <xdr:nvPicPr>
        <xdr:cNvPr id="3" name="Picture 3" descr="SGS NEW CORPORATE COLOUR LOGO"/>
        <xdr:cNvPicPr preferRelativeResize="1">
          <a:picLocks noChangeAspect="1"/>
        </xdr:cNvPicPr>
      </xdr:nvPicPr>
      <xdr:blipFill>
        <a:blip r:embed="rId2"/>
        <a:stretch>
          <a:fillRect/>
        </a:stretch>
      </xdr:blipFill>
      <xdr:spPr>
        <a:xfrm>
          <a:off x="9525" y="9525"/>
          <a:ext cx="13144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xdr:col>
      <xdr:colOff>0</xdr:colOff>
      <xdr:row>3</xdr:row>
      <xdr:rowOff>133350</xdr:rowOff>
    </xdr:to>
    <xdr:pic>
      <xdr:nvPicPr>
        <xdr:cNvPr id="1" name="Picture 4" descr="SGS NEW CORPORATE COLOUR LOGO"/>
        <xdr:cNvPicPr preferRelativeResize="1">
          <a:picLocks noChangeAspect="1"/>
        </xdr:cNvPicPr>
      </xdr:nvPicPr>
      <xdr:blipFill>
        <a:blip r:embed="rId1"/>
        <a:stretch>
          <a:fillRect/>
        </a:stretch>
      </xdr:blipFill>
      <xdr:spPr>
        <a:xfrm>
          <a:off x="38100" y="38100"/>
          <a:ext cx="6191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ihb@xingfagroup.com" TargetMode="External" /><Relationship Id="rId2" Type="http://schemas.openxmlformats.org/officeDocument/2006/relationships/hyperlink" Target="mailto:Tony-J.Jin@sg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6"/>
  <sheetViews>
    <sheetView showGridLines="0" tabSelected="1" view="pageBreakPreview" zoomScaleSheetLayoutView="100" zoomScalePageLayoutView="0" workbookViewId="0" topLeftCell="A3">
      <selection activeCell="B36" sqref="B36:D36"/>
    </sheetView>
  </sheetViews>
  <sheetFormatPr defaultColWidth="9.140625" defaultRowHeight="12.75"/>
  <cols>
    <col min="1" max="1" width="40.7109375" style="168" customWidth="1"/>
    <col min="2" max="3" width="20.7109375" style="168" customWidth="1"/>
    <col min="4" max="4" width="40.7109375" style="168" customWidth="1"/>
    <col min="5" max="16384" width="9.140625" style="168" customWidth="1"/>
  </cols>
  <sheetData>
    <row r="1" spans="1:4" ht="11.25">
      <c r="A1" s="164"/>
      <c r="B1" s="166"/>
      <c r="C1" s="166"/>
      <c r="D1" s="167" t="s">
        <v>766</v>
      </c>
    </row>
    <row r="2" spans="1:4" ht="11.25">
      <c r="A2" s="218" t="s">
        <v>240</v>
      </c>
      <c r="B2" s="218"/>
      <c r="C2" s="169"/>
      <c r="D2" s="166"/>
    </row>
    <row r="3" spans="1:4" ht="11.25">
      <c r="A3" s="191" t="s">
        <v>765</v>
      </c>
      <c r="B3" s="222"/>
      <c r="C3" s="223"/>
      <c r="D3" s="169" t="s">
        <v>767</v>
      </c>
    </row>
    <row r="4" spans="1:4" ht="11.25">
      <c r="A4" s="229" t="s">
        <v>241</v>
      </c>
      <c r="B4" s="229"/>
      <c r="C4" s="166"/>
      <c r="D4" s="166"/>
    </row>
    <row r="5" spans="1:4" ht="11.25">
      <c r="A5" s="170"/>
      <c r="B5" s="200"/>
      <c r="C5" s="201"/>
      <c r="D5" s="201"/>
    </row>
    <row r="6" spans="1:4" ht="11.25">
      <c r="A6" s="170" t="s">
        <v>769</v>
      </c>
      <c r="B6" s="171"/>
      <c r="C6" s="201"/>
      <c r="D6" s="201"/>
    </row>
    <row r="7" spans="1:4" ht="11.25">
      <c r="A7" s="166" t="s">
        <v>770</v>
      </c>
      <c r="B7" s="166"/>
      <c r="C7" s="201"/>
      <c r="D7" s="201"/>
    </row>
    <row r="8" spans="1:4" ht="11.25">
      <c r="A8" s="230"/>
      <c r="B8" s="231"/>
      <c r="C8" s="202"/>
      <c r="D8" s="202"/>
    </row>
    <row r="9" spans="1:4" ht="11.25">
      <c r="A9" s="230"/>
      <c r="B9" s="231"/>
      <c r="C9" s="201"/>
      <c r="D9" s="201"/>
    </row>
    <row r="10" spans="1:4" ht="11.25">
      <c r="A10" s="170"/>
      <c r="B10" s="171"/>
      <c r="C10" s="166"/>
      <c r="D10" s="166"/>
    </row>
    <row r="11" spans="1:4" s="172" customFormat="1" ht="15.75">
      <c r="A11" s="228" t="s">
        <v>768</v>
      </c>
      <c r="B11" s="228"/>
      <c r="C11" s="228"/>
      <c r="D11" s="228"/>
    </row>
    <row r="12" spans="1:4" s="177" customFormat="1" ht="11.25">
      <c r="A12" s="173" t="s">
        <v>283</v>
      </c>
      <c r="B12" s="234"/>
      <c r="C12" s="235"/>
      <c r="D12" s="236"/>
    </row>
    <row r="13" spans="1:4" s="177" customFormat="1" ht="20.25" customHeight="1">
      <c r="A13" s="178" t="s">
        <v>394</v>
      </c>
      <c r="B13" s="234" t="s">
        <v>772</v>
      </c>
      <c r="C13" s="235"/>
      <c r="D13" s="236"/>
    </row>
    <row r="14" spans="1:4" s="177" customFormat="1" ht="22.5">
      <c r="A14" s="178" t="s">
        <v>706</v>
      </c>
      <c r="B14" s="234" t="s">
        <v>773</v>
      </c>
      <c r="C14" s="235"/>
      <c r="D14" s="236"/>
    </row>
    <row r="15" spans="1:4" s="177" customFormat="1" ht="11.25">
      <c r="A15" s="173" t="s">
        <v>376</v>
      </c>
      <c r="B15" s="174">
        <v>15972702452</v>
      </c>
      <c r="C15" s="175" t="s">
        <v>708</v>
      </c>
      <c r="D15" s="207" t="s">
        <v>774</v>
      </c>
    </row>
    <row r="16" spans="1:4" s="177" customFormat="1" ht="22.5">
      <c r="A16" s="173" t="s">
        <v>705</v>
      </c>
      <c r="B16" s="234" t="s">
        <v>775</v>
      </c>
      <c r="C16" s="235"/>
      <c r="D16" s="236"/>
    </row>
    <row r="17" spans="1:4" s="177" customFormat="1" ht="11.25">
      <c r="A17" s="173" t="s">
        <v>342</v>
      </c>
      <c r="B17" s="174">
        <v>10041439164</v>
      </c>
      <c r="C17" s="175" t="s">
        <v>343</v>
      </c>
      <c r="D17" s="208">
        <v>42778</v>
      </c>
    </row>
    <row r="18" spans="1:4" ht="11.25">
      <c r="A18" s="179"/>
      <c r="B18" s="180"/>
      <c r="C18" s="181"/>
      <c r="D18" s="182"/>
    </row>
    <row r="19" spans="1:4" ht="12.75">
      <c r="A19" s="193" t="s">
        <v>395</v>
      </c>
      <c r="B19" s="183"/>
      <c r="C19" s="184"/>
      <c r="D19" s="185"/>
    </row>
    <row r="20" spans="1:4" ht="22.5">
      <c r="A20" s="178" t="s">
        <v>280</v>
      </c>
      <c r="B20" s="186">
        <f>+'Results Summary'!E41</f>
        <v>0.9176029962546817</v>
      </c>
      <c r="C20" s="187" t="s">
        <v>528</v>
      </c>
      <c r="D20" s="188" t="s">
        <v>776</v>
      </c>
    </row>
    <row r="21" spans="1:4" ht="11.25">
      <c r="A21" s="178" t="s">
        <v>282</v>
      </c>
      <c r="B21" s="188" t="s">
        <v>781</v>
      </c>
      <c r="C21" s="187" t="s">
        <v>281</v>
      </c>
      <c r="D21" s="188" t="s">
        <v>777</v>
      </c>
    </row>
    <row r="22" spans="1:4" ht="22.5">
      <c r="A22" s="178" t="s">
        <v>278</v>
      </c>
      <c r="B22" s="188" t="s">
        <v>775</v>
      </c>
      <c r="C22" s="187" t="s">
        <v>527</v>
      </c>
      <c r="D22" s="188" t="s">
        <v>778</v>
      </c>
    </row>
    <row r="23" spans="1:4" ht="11.25">
      <c r="A23" s="178" t="s">
        <v>201</v>
      </c>
      <c r="B23" s="188">
        <v>18162735168</v>
      </c>
      <c r="C23" s="187" t="s">
        <v>202</v>
      </c>
      <c r="D23" s="188" t="s">
        <v>779</v>
      </c>
    </row>
    <row r="24" spans="1:4" ht="13.5">
      <c r="A24" s="178" t="s">
        <v>423</v>
      </c>
      <c r="B24" s="188" t="s">
        <v>782</v>
      </c>
      <c r="C24" s="187" t="s">
        <v>526</v>
      </c>
      <c r="D24" s="188" t="s">
        <v>778</v>
      </c>
    </row>
    <row r="25" spans="1:4" ht="11.25">
      <c r="A25" s="178" t="s">
        <v>199</v>
      </c>
      <c r="B25" s="188" t="s">
        <v>783</v>
      </c>
      <c r="C25" s="187" t="s">
        <v>200</v>
      </c>
      <c r="D25" s="188" t="s">
        <v>780</v>
      </c>
    </row>
    <row r="26" spans="1:4" ht="22.5">
      <c r="A26" s="173" t="s">
        <v>377</v>
      </c>
      <c r="B26" s="174" t="s">
        <v>775</v>
      </c>
      <c r="C26" s="175" t="s">
        <v>704</v>
      </c>
      <c r="D26" s="176"/>
    </row>
    <row r="27" spans="1:4" ht="11.25">
      <c r="A27" s="166"/>
      <c r="B27" s="166"/>
      <c r="C27" s="166"/>
      <c r="D27" s="166"/>
    </row>
    <row r="28" spans="1:4" ht="12.75">
      <c r="A28" s="192" t="s">
        <v>391</v>
      </c>
      <c r="B28" s="166"/>
      <c r="C28" s="166"/>
      <c r="D28" s="166"/>
    </row>
    <row r="29" spans="1:4" ht="11.25">
      <c r="A29" s="226" t="s">
        <v>378</v>
      </c>
      <c r="B29" s="227"/>
      <c r="C29" s="224" t="s">
        <v>379</v>
      </c>
      <c r="D29" s="225"/>
    </row>
    <row r="30" spans="1:4" ht="11.25">
      <c r="A30" s="232" t="s">
        <v>784</v>
      </c>
      <c r="B30" s="233"/>
      <c r="C30" s="234" t="s">
        <v>785</v>
      </c>
      <c r="D30" s="236"/>
    </row>
    <row r="31" spans="1:4" ht="11.25">
      <c r="A31" s="189" t="s">
        <v>786</v>
      </c>
      <c r="B31" s="190"/>
      <c r="C31" s="234" t="s">
        <v>787</v>
      </c>
      <c r="D31" s="236"/>
    </row>
    <row r="32" spans="1:4" ht="12" customHeight="1">
      <c r="A32" s="166"/>
      <c r="B32" s="166"/>
      <c r="C32" s="166"/>
      <c r="D32" s="166"/>
    </row>
    <row r="33" spans="1:4" ht="12.75">
      <c r="A33" s="192" t="s">
        <v>392</v>
      </c>
      <c r="B33" s="166"/>
      <c r="C33" s="166"/>
      <c r="D33" s="166"/>
    </row>
    <row r="34" spans="1:4" s="177" customFormat="1" ht="11.25">
      <c r="A34" s="173" t="s">
        <v>393</v>
      </c>
      <c r="B34" s="219" t="s">
        <v>788</v>
      </c>
      <c r="C34" s="220"/>
      <c r="D34" s="221"/>
    </row>
    <row r="35" spans="1:4" ht="11.25">
      <c r="A35" s="173" t="s">
        <v>236</v>
      </c>
      <c r="B35" s="219" t="s">
        <v>789</v>
      </c>
      <c r="C35" s="220"/>
      <c r="D35" s="221"/>
    </row>
    <row r="36" spans="1:4" ht="11.25">
      <c r="A36" s="173" t="s">
        <v>237</v>
      </c>
      <c r="B36" s="219">
        <v>15</v>
      </c>
      <c r="C36" s="220"/>
      <c r="D36" s="221"/>
    </row>
    <row r="37" spans="1:4" ht="18" customHeight="1">
      <c r="A37" s="173" t="s">
        <v>238</v>
      </c>
      <c r="B37" s="219">
        <v>4</v>
      </c>
      <c r="C37" s="220"/>
      <c r="D37" s="221"/>
    </row>
    <row r="38" spans="1:4" ht="11.25">
      <c r="A38" s="173" t="s">
        <v>117</v>
      </c>
      <c r="B38" s="219" t="s">
        <v>790</v>
      </c>
      <c r="C38" s="220"/>
      <c r="D38" s="221"/>
    </row>
    <row r="39" spans="1:4" ht="14.25" customHeight="1">
      <c r="A39" s="175" t="s">
        <v>118</v>
      </c>
      <c r="B39" s="189">
        <v>28</v>
      </c>
      <c r="C39" s="175" t="s">
        <v>239</v>
      </c>
      <c r="D39" s="176">
        <v>3</v>
      </c>
    </row>
    <row r="40" spans="1:4" ht="11.25">
      <c r="A40" s="237" t="s">
        <v>707</v>
      </c>
      <c r="B40" s="238"/>
      <c r="C40" s="238"/>
      <c r="D40" s="238"/>
    </row>
    <row r="41" spans="1:4" ht="11.25">
      <c r="A41" s="238"/>
      <c r="B41" s="238"/>
      <c r="C41" s="238"/>
      <c r="D41" s="238"/>
    </row>
    <row r="42" spans="1:4" ht="11.25">
      <c r="A42" s="231" t="s">
        <v>724</v>
      </c>
      <c r="B42" s="231"/>
      <c r="C42" s="231"/>
      <c r="D42" s="231"/>
    </row>
    <row r="43" spans="1:4" ht="11.25">
      <c r="A43" s="231"/>
      <c r="B43" s="231"/>
      <c r="C43" s="231"/>
      <c r="D43" s="231"/>
    </row>
    <row r="44" spans="1:4" ht="11.25">
      <c r="A44" s="166"/>
      <c r="B44" s="169"/>
      <c r="C44" s="169"/>
      <c r="D44" s="169"/>
    </row>
    <row r="45" spans="1:4" ht="11.25">
      <c r="A45" s="166"/>
      <c r="B45" s="169"/>
      <c r="C45" s="169"/>
      <c r="D45" s="169"/>
    </row>
    <row r="46" spans="1:4" ht="11.25">
      <c r="A46" s="169"/>
      <c r="B46" s="169"/>
      <c r="C46" s="169"/>
      <c r="D46" s="169"/>
    </row>
  </sheetData>
  <sheetProtection/>
  <mergeCells count="22">
    <mergeCell ref="C31:D31"/>
    <mergeCell ref="B14:D14"/>
    <mergeCell ref="B38:D38"/>
    <mergeCell ref="A40:D41"/>
    <mergeCell ref="A42:D43"/>
    <mergeCell ref="C30:D30"/>
    <mergeCell ref="A8:B8"/>
    <mergeCell ref="A9:B9"/>
    <mergeCell ref="A30:B30"/>
    <mergeCell ref="B16:D16"/>
    <mergeCell ref="B12:D12"/>
    <mergeCell ref="B13:D13"/>
    <mergeCell ref="A2:B2"/>
    <mergeCell ref="B35:D35"/>
    <mergeCell ref="B36:D36"/>
    <mergeCell ref="B37:D37"/>
    <mergeCell ref="B34:D34"/>
    <mergeCell ref="B3:C3"/>
    <mergeCell ref="C29:D29"/>
    <mergeCell ref="A29:B29"/>
    <mergeCell ref="A11:D11"/>
    <mergeCell ref="A4:B4"/>
  </mergeCells>
  <hyperlinks>
    <hyperlink ref="D15" r:id="rId1" display="Daihb@xingfagroup.com"/>
    <hyperlink ref="D23" r:id="rId2" display="Tony-J.Jin@sgs.com"/>
  </hyperlinks>
  <printOptions/>
  <pageMargins left="0.5" right="0.5" top="0.75" bottom="0.75" header="0.5" footer="0.5"/>
  <pageSetup horizontalDpi="600" verticalDpi="600" orientation="portrait" scale="69" r:id="rId4"/>
  <headerFooter alignWithMargins="0">
    <oddFooter>&amp;C&amp;A&amp;RPage &amp;P
</oddFooter>
  </headerFooter>
  <drawing r:id="rId3"/>
</worksheet>
</file>

<file path=xl/worksheets/sheet2.xml><?xml version="1.0" encoding="utf-8"?>
<worksheet xmlns="http://schemas.openxmlformats.org/spreadsheetml/2006/main" xmlns:r="http://schemas.openxmlformats.org/officeDocument/2006/relationships">
  <dimension ref="A1:L34"/>
  <sheetViews>
    <sheetView zoomScaleSheetLayoutView="110" zoomScalePageLayoutView="0" workbookViewId="0" topLeftCell="A13">
      <selection activeCell="H29" sqref="H29"/>
    </sheetView>
  </sheetViews>
  <sheetFormatPr defaultColWidth="9.140625" defaultRowHeight="12.75"/>
  <cols>
    <col min="1" max="1" width="10.57421875" style="0" customWidth="1"/>
    <col min="2" max="6" width="20.7109375" style="0" customWidth="1"/>
  </cols>
  <sheetData>
    <row r="1" spans="1:6" ht="12.75">
      <c r="A1" s="18"/>
      <c r="B1" s="18"/>
      <c r="C1" s="18"/>
      <c r="D1" s="18"/>
      <c r="E1" s="248" t="s">
        <v>771</v>
      </c>
      <c r="F1" s="249"/>
    </row>
    <row r="2" spans="1:6" ht="12.75">
      <c r="A2" s="18"/>
      <c r="B2" s="18"/>
      <c r="C2" s="18"/>
      <c r="D2" s="18"/>
      <c r="E2" s="18"/>
      <c r="F2" s="18"/>
    </row>
    <row r="3" spans="1:6" ht="12.75">
      <c r="A3" s="18"/>
      <c r="B3" s="18"/>
      <c r="C3" s="71"/>
      <c r="D3" s="18"/>
      <c r="E3" s="18"/>
      <c r="F3" s="18"/>
    </row>
    <row r="4" spans="1:6" ht="12.75" customHeight="1">
      <c r="A4" s="18"/>
      <c r="B4" s="18"/>
      <c r="C4" s="250"/>
      <c r="D4" s="250"/>
      <c r="E4" s="250"/>
      <c r="F4" s="18"/>
    </row>
    <row r="5" spans="1:6" ht="12.75" customHeight="1">
      <c r="A5" s="18"/>
      <c r="B5" s="18"/>
      <c r="C5" s="165"/>
      <c r="D5" s="165"/>
      <c r="E5" s="165"/>
      <c r="F5" s="18"/>
    </row>
    <row r="6" spans="1:6" ht="12.75">
      <c r="A6" s="22" t="s">
        <v>204</v>
      </c>
      <c r="B6" s="20"/>
      <c r="C6" s="20"/>
      <c r="D6" s="20"/>
      <c r="E6" s="20"/>
      <c r="F6" s="20"/>
    </row>
    <row r="7" spans="1:7" ht="12.75">
      <c r="A7" s="251" t="s">
        <v>600</v>
      </c>
      <c r="B7" s="251"/>
      <c r="C7" s="251"/>
      <c r="D7" s="251"/>
      <c r="E7" s="251"/>
      <c r="F7" s="251"/>
      <c r="G7" s="195"/>
    </row>
    <row r="8" spans="1:7" s="199" customFormat="1" ht="12.75">
      <c r="A8" s="251" t="s">
        <v>453</v>
      </c>
      <c r="B8" s="252"/>
      <c r="C8" s="252"/>
      <c r="D8" s="252"/>
      <c r="E8" s="252"/>
      <c r="F8" s="252"/>
      <c r="G8" s="195"/>
    </row>
    <row r="9" spans="1:7" s="199" customFormat="1" ht="12.75">
      <c r="A9" s="252" t="s">
        <v>454</v>
      </c>
      <c r="B9" s="252"/>
      <c r="C9" s="252"/>
      <c r="D9" s="252"/>
      <c r="E9" s="252"/>
      <c r="F9" s="252"/>
      <c r="G9" s="195"/>
    </row>
    <row r="10" spans="1:7" s="199" customFormat="1" ht="12.75">
      <c r="A10" s="206" t="s">
        <v>455</v>
      </c>
      <c r="B10" s="206"/>
      <c r="C10" s="206"/>
      <c r="D10" s="206"/>
      <c r="E10" s="206"/>
      <c r="F10" s="206"/>
      <c r="G10" s="195"/>
    </row>
    <row r="11" spans="1:6" ht="12.75">
      <c r="A11" s="28" t="s">
        <v>380</v>
      </c>
      <c r="B11" s="244" t="s">
        <v>381</v>
      </c>
      <c r="C11" s="244"/>
      <c r="D11" s="244"/>
      <c r="E11" s="244"/>
      <c r="F11" s="244"/>
    </row>
    <row r="12" spans="1:6" ht="15" customHeight="1">
      <c r="A12" s="19"/>
      <c r="B12" s="245"/>
      <c r="C12" s="246"/>
      <c r="D12" s="246"/>
      <c r="E12" s="246"/>
      <c r="F12" s="246"/>
    </row>
    <row r="13" spans="1:6" ht="15" customHeight="1">
      <c r="A13" s="19"/>
      <c r="B13" s="243"/>
      <c r="C13" s="246"/>
      <c r="D13" s="246"/>
      <c r="E13" s="246"/>
      <c r="F13" s="246"/>
    </row>
    <row r="14" spans="1:6" ht="15" customHeight="1">
      <c r="A14" s="19"/>
      <c r="B14" s="243"/>
      <c r="C14" s="243"/>
      <c r="D14" s="243"/>
      <c r="E14" s="243"/>
      <c r="F14" s="243"/>
    </row>
    <row r="15" spans="1:6" ht="12.75">
      <c r="A15" s="18"/>
      <c r="B15" s="18"/>
      <c r="C15" s="18"/>
      <c r="D15" s="18"/>
      <c r="E15" s="18"/>
      <c r="F15" s="18"/>
    </row>
    <row r="16" spans="1:6" ht="12.75">
      <c r="A16" s="23" t="s">
        <v>710</v>
      </c>
      <c r="B16" s="18"/>
      <c r="C16" s="18"/>
      <c r="D16" s="18"/>
      <c r="E16" s="18"/>
      <c r="F16" s="18"/>
    </row>
    <row r="17" spans="1:6" ht="30" customHeight="1">
      <c r="A17" s="247" t="s">
        <v>266</v>
      </c>
      <c r="B17" s="247"/>
      <c r="C17" s="247"/>
      <c r="D17" s="247"/>
      <c r="E17" s="247"/>
      <c r="F17" s="247"/>
    </row>
    <row r="18" spans="1:6" ht="12.75">
      <c r="A18" s="28" t="s">
        <v>380</v>
      </c>
      <c r="B18" s="244" t="s">
        <v>381</v>
      </c>
      <c r="C18" s="244"/>
      <c r="D18" s="244"/>
      <c r="E18" s="244"/>
      <c r="F18" s="244"/>
    </row>
    <row r="19" spans="1:6" ht="12.75">
      <c r="A19" s="19"/>
      <c r="B19" s="245"/>
      <c r="C19" s="246"/>
      <c r="D19" s="246"/>
      <c r="E19" s="246"/>
      <c r="F19" s="246"/>
    </row>
    <row r="20" spans="1:6" ht="12.75">
      <c r="A20" s="19"/>
      <c r="B20" s="243"/>
      <c r="C20" s="243"/>
      <c r="D20" s="243"/>
      <c r="E20" s="243"/>
      <c r="F20" s="243"/>
    </row>
    <row r="21" spans="1:6" ht="12.75">
      <c r="A21" s="19"/>
      <c r="B21" s="243"/>
      <c r="C21" s="243"/>
      <c r="D21" s="243"/>
      <c r="E21" s="243"/>
      <c r="F21" s="243"/>
    </row>
    <row r="22" spans="1:6" ht="12.75">
      <c r="A22" s="18"/>
      <c r="B22" s="18"/>
      <c r="C22" s="18"/>
      <c r="D22" s="18"/>
      <c r="E22" s="18"/>
      <c r="F22" s="18"/>
    </row>
    <row r="23" spans="1:12" s="67" customFormat="1" ht="51.75" customHeight="1">
      <c r="A23" s="196" t="s">
        <v>217</v>
      </c>
      <c r="B23" s="209" t="s">
        <v>775</v>
      </c>
      <c r="C23" s="196" t="s">
        <v>517</v>
      </c>
      <c r="D23" s="209" t="s">
        <v>775</v>
      </c>
      <c r="E23" s="196" t="s">
        <v>518</v>
      </c>
      <c r="F23" s="196">
        <v>23</v>
      </c>
      <c r="G23" s="140"/>
      <c r="H23" s="26"/>
      <c r="I23" s="25"/>
      <c r="J23" s="25"/>
      <c r="K23" s="25"/>
      <c r="L23" s="25"/>
    </row>
    <row r="24" spans="1:12" s="67" customFormat="1" ht="47.25" customHeight="1">
      <c r="A24" s="196" t="s">
        <v>218</v>
      </c>
      <c r="B24" s="196">
        <v>23</v>
      </c>
      <c r="C24" s="196" t="s">
        <v>219</v>
      </c>
      <c r="D24" s="197">
        <v>23</v>
      </c>
      <c r="E24" s="196" t="s">
        <v>220</v>
      </c>
      <c r="F24" s="198" t="s">
        <v>791</v>
      </c>
      <c r="G24" s="141"/>
      <c r="H24" s="139"/>
      <c r="I24" s="25"/>
      <c r="J24" s="25"/>
      <c r="K24" s="25"/>
      <c r="L24" s="25"/>
    </row>
    <row r="25" spans="1:12" s="143" customFormat="1" ht="24" customHeight="1">
      <c r="A25" s="242" t="s">
        <v>226</v>
      </c>
      <c r="B25" s="242"/>
      <c r="C25" s="242"/>
      <c r="D25" s="242"/>
      <c r="E25" s="242"/>
      <c r="F25" s="242"/>
      <c r="G25" s="242"/>
      <c r="H25" s="242"/>
      <c r="I25" s="142"/>
      <c r="J25" s="142"/>
      <c r="K25" s="142"/>
      <c r="L25" s="142"/>
    </row>
    <row r="26" spans="1:12" s="67" customFormat="1" ht="37.5" customHeight="1">
      <c r="A26" s="239" t="s">
        <v>224</v>
      </c>
      <c r="B26" s="240"/>
      <c r="C26" s="210" t="s">
        <v>792</v>
      </c>
      <c r="D26" s="239" t="s">
        <v>397</v>
      </c>
      <c r="E26" s="240"/>
      <c r="F26" s="211" t="s">
        <v>793</v>
      </c>
      <c r="G26" s="140"/>
      <c r="H26" s="26"/>
      <c r="I26" s="25"/>
      <c r="J26" s="25"/>
      <c r="K26" s="25"/>
      <c r="L26" s="25"/>
    </row>
    <row r="27" spans="1:12" s="67" customFormat="1" ht="40.5" customHeight="1">
      <c r="A27" s="239" t="s">
        <v>221</v>
      </c>
      <c r="B27" s="240"/>
      <c r="C27" s="211" t="s">
        <v>793</v>
      </c>
      <c r="D27" s="239" t="s">
        <v>257</v>
      </c>
      <c r="E27" s="240"/>
      <c r="F27" s="211" t="s">
        <v>793</v>
      </c>
      <c r="G27" s="141"/>
      <c r="H27" s="139"/>
      <c r="I27" s="25"/>
      <c r="J27" s="25"/>
      <c r="K27" s="25"/>
      <c r="L27" s="25"/>
    </row>
    <row r="28" spans="1:12" s="67" customFormat="1" ht="37.5" customHeight="1">
      <c r="A28" s="239" t="s">
        <v>222</v>
      </c>
      <c r="B28" s="240"/>
      <c r="C28" s="210" t="s">
        <v>793</v>
      </c>
      <c r="D28" s="239" t="s">
        <v>709</v>
      </c>
      <c r="E28" s="240"/>
      <c r="F28" s="210" t="s">
        <v>794</v>
      </c>
      <c r="G28" s="140"/>
      <c r="H28" s="26"/>
      <c r="I28" s="25"/>
      <c r="J28" s="25"/>
      <c r="K28" s="25"/>
      <c r="L28" s="25"/>
    </row>
    <row r="29" spans="1:12" s="67" customFormat="1" ht="28.5" customHeight="1">
      <c r="A29" s="239" t="s">
        <v>223</v>
      </c>
      <c r="B29" s="240"/>
      <c r="C29" s="211" t="s">
        <v>793</v>
      </c>
      <c r="D29" s="239" t="s">
        <v>225</v>
      </c>
      <c r="E29" s="240"/>
      <c r="F29" s="210" t="s">
        <v>795</v>
      </c>
      <c r="G29" s="141"/>
      <c r="H29" s="139"/>
      <c r="I29" s="25"/>
      <c r="J29" s="25"/>
      <c r="K29" s="25"/>
      <c r="L29" s="25"/>
    </row>
    <row r="30" spans="1:12" s="67" customFormat="1" ht="44.25" customHeight="1">
      <c r="A30" s="239" t="s">
        <v>519</v>
      </c>
      <c r="B30" s="240"/>
      <c r="C30" s="211" t="s">
        <v>793</v>
      </c>
      <c r="D30" s="241" t="s">
        <v>396</v>
      </c>
      <c r="E30" s="240"/>
      <c r="F30" s="211" t="s">
        <v>793</v>
      </c>
      <c r="G30" s="141"/>
      <c r="H30" s="139"/>
      <c r="I30" s="25"/>
      <c r="J30" s="25"/>
      <c r="K30" s="25"/>
      <c r="L30" s="25"/>
    </row>
    <row r="31" spans="1:7" ht="12.75">
      <c r="A31" s="194" t="s">
        <v>267</v>
      </c>
      <c r="B31" s="195"/>
      <c r="C31" s="195"/>
      <c r="D31" s="195"/>
      <c r="E31" s="195"/>
      <c r="F31" s="195"/>
      <c r="G31" s="195"/>
    </row>
    <row r="32" spans="1:7" ht="12.75">
      <c r="A32" s="194" t="s">
        <v>270</v>
      </c>
      <c r="B32" s="195"/>
      <c r="C32" s="195"/>
      <c r="D32" s="195"/>
      <c r="E32" s="195"/>
      <c r="F32" s="195"/>
      <c r="G32" s="195"/>
    </row>
    <row r="33" spans="1:7" ht="12.75">
      <c r="A33" s="194" t="s">
        <v>269</v>
      </c>
      <c r="B33" s="195"/>
      <c r="C33" s="195"/>
      <c r="D33" s="195"/>
      <c r="E33" s="195"/>
      <c r="F33" s="195"/>
      <c r="G33" s="195"/>
    </row>
    <row r="34" spans="1:7" ht="12.75">
      <c r="A34" s="194" t="s">
        <v>268</v>
      </c>
      <c r="B34" s="195"/>
      <c r="C34" s="195"/>
      <c r="D34" s="195"/>
      <c r="E34" s="195"/>
      <c r="F34" s="195"/>
      <c r="G34" s="195"/>
    </row>
  </sheetData>
  <sheetProtection/>
  <mergeCells count="25">
    <mergeCell ref="E1:F1"/>
    <mergeCell ref="B13:F13"/>
    <mergeCell ref="B11:F11"/>
    <mergeCell ref="B12:F12"/>
    <mergeCell ref="C4:E4"/>
    <mergeCell ref="A7:F7"/>
    <mergeCell ref="A8:F8"/>
    <mergeCell ref="A9:F9"/>
    <mergeCell ref="A25:H25"/>
    <mergeCell ref="A26:B26"/>
    <mergeCell ref="B21:F21"/>
    <mergeCell ref="B14:F14"/>
    <mergeCell ref="B18:F18"/>
    <mergeCell ref="B19:F19"/>
    <mergeCell ref="B20:F20"/>
    <mergeCell ref="A17:F17"/>
    <mergeCell ref="A30:B30"/>
    <mergeCell ref="D26:E26"/>
    <mergeCell ref="D27:E27"/>
    <mergeCell ref="D28:E28"/>
    <mergeCell ref="D29:E29"/>
    <mergeCell ref="D30:E30"/>
    <mergeCell ref="A28:B28"/>
    <mergeCell ref="A29:B29"/>
    <mergeCell ref="A27:B27"/>
  </mergeCells>
  <printOptions/>
  <pageMargins left="0.5" right="0.5" top="0.75" bottom="0.75" header="0.5" footer="0.5"/>
  <pageSetup horizontalDpi="600" verticalDpi="600" orientation="portrait" scale="69" r:id="rId2"/>
  <headerFooter alignWithMargins="0">
    <oddFooter>&amp;LAuditee Name: ABC&amp;C&amp;A&amp;RPage &amp;P
</oddFooter>
  </headerFooter>
  <colBreaks count="1" manualBreakCount="1">
    <brk id="6" max="65535" man="1"/>
  </colBreaks>
  <drawing r:id="rId1"/>
</worksheet>
</file>

<file path=xl/worksheets/sheet3.xml><?xml version="1.0" encoding="utf-8"?>
<worksheet xmlns="http://schemas.openxmlformats.org/spreadsheetml/2006/main" xmlns:r="http://schemas.openxmlformats.org/officeDocument/2006/relationships">
  <dimension ref="A1:F50"/>
  <sheetViews>
    <sheetView showGridLines="0" zoomScale="140" zoomScaleNormal="140" zoomScaleSheetLayoutView="120" zoomScalePageLayoutView="0" workbookViewId="0" topLeftCell="A16">
      <selection activeCell="D1" sqref="D1:E1"/>
    </sheetView>
  </sheetViews>
  <sheetFormatPr defaultColWidth="9.140625" defaultRowHeight="12.75"/>
  <cols>
    <col min="1" max="1" width="7.00390625" style="0" customWidth="1"/>
    <col min="2" max="2" width="28.8515625" style="0" customWidth="1"/>
    <col min="3" max="3" width="12.28125" style="0" customWidth="1"/>
    <col min="4" max="4" width="51.421875" style="0" customWidth="1"/>
    <col min="5" max="5" width="9.28125" style="0" bestFit="1" customWidth="1"/>
  </cols>
  <sheetData>
    <row r="1" spans="1:5" ht="12.75" customHeight="1">
      <c r="A1" s="10"/>
      <c r="B1" s="10"/>
      <c r="C1" s="10"/>
      <c r="D1" s="248" t="s">
        <v>771</v>
      </c>
      <c r="E1" s="276"/>
    </row>
    <row r="2" spans="1:5" ht="12.75">
      <c r="A2" s="10"/>
      <c r="B2" s="10"/>
      <c r="C2" s="24"/>
      <c r="D2" s="18"/>
      <c r="E2" s="10"/>
    </row>
    <row r="3" spans="1:5" ht="12.75">
      <c r="A3" s="10"/>
      <c r="B3" s="10"/>
      <c r="C3" s="272"/>
      <c r="D3" s="273"/>
      <c r="E3" s="10"/>
    </row>
    <row r="4" spans="1:5" ht="12.75">
      <c r="A4" s="10"/>
      <c r="B4" s="10"/>
      <c r="C4" s="10"/>
      <c r="D4" s="10"/>
      <c r="E4" s="10"/>
    </row>
    <row r="5" spans="1:5" ht="12.75">
      <c r="A5" s="10"/>
      <c r="B5" s="274"/>
      <c r="C5" s="275"/>
      <c r="D5" s="10"/>
      <c r="E5" s="10"/>
    </row>
    <row r="6" spans="1:5" ht="12.75">
      <c r="A6" s="10"/>
      <c r="B6" s="24" t="s">
        <v>745</v>
      </c>
      <c r="C6" s="70" t="s">
        <v>745</v>
      </c>
      <c r="D6" s="69"/>
      <c r="E6" s="10"/>
    </row>
    <row r="7" spans="1:5" s="27" customFormat="1" ht="18">
      <c r="A7" s="18"/>
      <c r="B7" s="279" t="s">
        <v>116</v>
      </c>
      <c r="C7" s="280"/>
      <c r="D7" s="280"/>
      <c r="E7" s="18"/>
    </row>
    <row r="8" spans="1:5" s="27" customFormat="1" ht="12.75">
      <c r="A8" s="18"/>
      <c r="E8" s="18"/>
    </row>
    <row r="9" spans="1:5" ht="21">
      <c r="A9" s="277" t="s">
        <v>432</v>
      </c>
      <c r="B9" s="277"/>
      <c r="C9" s="277" t="s">
        <v>465</v>
      </c>
      <c r="D9" s="277"/>
      <c r="E9" s="11" t="s">
        <v>115</v>
      </c>
    </row>
    <row r="10" spans="1:5" ht="15" customHeight="1">
      <c r="A10" s="278">
        <v>1</v>
      </c>
      <c r="B10" s="31"/>
      <c r="C10" s="1">
        <v>1.1</v>
      </c>
      <c r="D10" s="1" t="s">
        <v>433</v>
      </c>
      <c r="E10" s="52">
        <f>SUM('1. Facility Fundamentals'!C15:D15)</f>
        <v>0.75</v>
      </c>
    </row>
    <row r="11" spans="1:5" ht="15" customHeight="1">
      <c r="A11" s="278"/>
      <c r="B11" s="41" t="s">
        <v>440</v>
      </c>
      <c r="C11" s="1">
        <v>1.2</v>
      </c>
      <c r="D11" s="1" t="s">
        <v>434</v>
      </c>
      <c r="E11" s="52">
        <f>SUM('1. Facility Fundamentals'!C25:D25)</f>
        <v>0.8181818181818182</v>
      </c>
    </row>
    <row r="12" spans="1:5" ht="15" customHeight="1">
      <c r="A12" s="278"/>
      <c r="B12" s="30"/>
      <c r="C12" s="1">
        <v>1.3</v>
      </c>
      <c r="D12" s="1" t="s">
        <v>435</v>
      </c>
      <c r="E12" s="52">
        <f>SUM('1. Facility Fundamentals'!C32:D32)</f>
        <v>1</v>
      </c>
    </row>
    <row r="13" spans="1:5" ht="15" customHeight="1">
      <c r="A13" s="278"/>
      <c r="B13" s="29"/>
      <c r="C13" s="1">
        <v>1.4</v>
      </c>
      <c r="D13" s="1" t="s">
        <v>436</v>
      </c>
      <c r="E13" s="52">
        <f>SUM('1. Facility Fundamentals'!C47:D47)</f>
        <v>1</v>
      </c>
    </row>
    <row r="14" spans="1:5" ht="15" customHeight="1">
      <c r="A14" s="278"/>
      <c r="B14" s="29"/>
      <c r="C14" s="1">
        <v>1.5</v>
      </c>
      <c r="D14" s="1" t="s">
        <v>437</v>
      </c>
      <c r="E14" s="52">
        <f>SUM('1. Facility Fundamentals'!C56:D56)</f>
        <v>0.6</v>
      </c>
    </row>
    <row r="15" spans="1:5" ht="15" customHeight="1">
      <c r="A15" s="278"/>
      <c r="B15" s="7" t="s">
        <v>120</v>
      </c>
      <c r="C15" s="1">
        <v>1.6</v>
      </c>
      <c r="D15" s="1" t="s">
        <v>111</v>
      </c>
      <c r="E15" s="52">
        <f>SUM('1. Facility Fundamentals'!C67:D67)</f>
        <v>0.7142857142857143</v>
      </c>
    </row>
    <row r="16" spans="1:5" ht="15" customHeight="1">
      <c r="A16" s="278"/>
      <c r="B16" s="51">
        <f>'1. Facility Fundamentals'!$C$79</f>
        <v>0.8588235294117647</v>
      </c>
      <c r="C16" s="1">
        <v>1.7</v>
      </c>
      <c r="D16" s="1" t="s">
        <v>439</v>
      </c>
      <c r="E16" s="52">
        <f>SUM('1. Facility Fundamentals'!C76:D76)</f>
        <v>1</v>
      </c>
    </row>
    <row r="17" spans="1:5" ht="15" customHeight="1">
      <c r="A17" s="259">
        <v>2</v>
      </c>
      <c r="B17" s="32"/>
      <c r="C17" s="2">
        <v>2.1</v>
      </c>
      <c r="D17" s="16" t="s">
        <v>113</v>
      </c>
      <c r="E17" s="53">
        <f>SUM('2. Food Safety Fundamentals'!C26:D26)</f>
        <v>0.9375</v>
      </c>
    </row>
    <row r="18" spans="1:5" ht="15" customHeight="1">
      <c r="A18" s="260"/>
      <c r="B18" s="33"/>
      <c r="C18" s="3">
        <v>2.2</v>
      </c>
      <c r="D18" s="3" t="s">
        <v>67</v>
      </c>
      <c r="E18" s="53">
        <f>SUM('2. Food Safety Fundamentals'!C71:D71)</f>
        <v>0.9642857142857143</v>
      </c>
    </row>
    <row r="19" spans="1:5" ht="15" customHeight="1">
      <c r="A19" s="260"/>
      <c r="B19" s="42" t="s">
        <v>450</v>
      </c>
      <c r="C19" s="3">
        <v>2.3</v>
      </c>
      <c r="D19" s="3" t="s">
        <v>442</v>
      </c>
      <c r="E19" s="53">
        <f>SUM('2. Food Safety Fundamentals'!C89:D89)</f>
        <v>0.9090909090909091</v>
      </c>
    </row>
    <row r="20" spans="1:5" ht="15" customHeight="1">
      <c r="A20" s="260"/>
      <c r="B20" s="34"/>
      <c r="C20" s="3">
        <v>2.4</v>
      </c>
      <c r="D20" s="3" t="s">
        <v>443</v>
      </c>
      <c r="E20" s="53">
        <f>SUM('2. Food Safety Fundamentals'!C98:D98)</f>
        <v>1</v>
      </c>
    </row>
    <row r="21" spans="1:5" ht="15" customHeight="1">
      <c r="A21" s="260"/>
      <c r="B21" s="33"/>
      <c r="C21" s="3">
        <v>2.5</v>
      </c>
      <c r="D21" s="3" t="s">
        <v>444</v>
      </c>
      <c r="E21" s="53">
        <f>SUM('2. Food Safety Fundamentals'!C110:D110)</f>
        <v>0.7142857142857143</v>
      </c>
    </row>
    <row r="22" spans="1:5" ht="15" customHeight="1">
      <c r="A22" s="260"/>
      <c r="B22" s="33"/>
      <c r="C22" s="3">
        <v>2.6</v>
      </c>
      <c r="D22" s="3" t="s">
        <v>445</v>
      </c>
      <c r="E22" s="53">
        <f>SUM('2. Food Safety Fundamentals'!C145:D145)</f>
        <v>0.8305084745762712</v>
      </c>
    </row>
    <row r="23" spans="1:5" ht="15" customHeight="1">
      <c r="A23" s="260"/>
      <c r="B23" s="33"/>
      <c r="C23" s="3">
        <v>2.7</v>
      </c>
      <c r="D23" s="3" t="s">
        <v>139</v>
      </c>
      <c r="E23" s="53">
        <f>SUM('2. Food Safety Fundamentals'!C158:D158)</f>
        <v>1</v>
      </c>
    </row>
    <row r="24" spans="1:5" ht="15" customHeight="1">
      <c r="A24" s="260"/>
      <c r="B24" s="33"/>
      <c r="C24" s="3">
        <v>2.8</v>
      </c>
      <c r="D24" s="3" t="s">
        <v>446</v>
      </c>
      <c r="E24" s="53">
        <f>SUM('2. Food Safety Fundamentals'!C175:D175)</f>
        <v>1</v>
      </c>
    </row>
    <row r="25" spans="1:5" ht="15" customHeight="1">
      <c r="A25" s="260"/>
      <c r="B25" s="33"/>
      <c r="C25" s="3">
        <v>2.9</v>
      </c>
      <c r="D25" s="3" t="s">
        <v>447</v>
      </c>
      <c r="E25" s="53">
        <f>SUM('2. Food Safety Fundamentals'!C189:D189)</f>
        <v>1</v>
      </c>
    </row>
    <row r="26" spans="1:6" ht="15" customHeight="1">
      <c r="A26" s="260"/>
      <c r="B26" s="8" t="s">
        <v>120</v>
      </c>
      <c r="C26" s="64" t="s">
        <v>441</v>
      </c>
      <c r="D26" s="65" t="s">
        <v>448</v>
      </c>
      <c r="E26" s="66">
        <f>SUM('2. Food Safety Fundamentals'!C207:D207)</f>
        <v>0.7857142857142857</v>
      </c>
      <c r="F26" s="67"/>
    </row>
    <row r="27" spans="1:5" ht="15" customHeight="1">
      <c r="A27" s="260"/>
      <c r="B27" s="50">
        <f>'2. Food Safety Fundamentals'!$C$227</f>
        <v>0.9154929577464789</v>
      </c>
      <c r="C27" s="3">
        <v>2.11</v>
      </c>
      <c r="D27" s="3" t="s">
        <v>449</v>
      </c>
      <c r="E27" s="53">
        <f>SUM('2. Food Safety Fundamentals'!C224:D224)</f>
        <v>0.9333333333333333</v>
      </c>
    </row>
    <row r="28" spans="1:5" ht="15" customHeight="1">
      <c r="A28" s="261">
        <v>3</v>
      </c>
      <c r="B28" s="35"/>
      <c r="C28" s="4">
        <v>3.1</v>
      </c>
      <c r="D28" s="4" t="s">
        <v>451</v>
      </c>
      <c r="E28" s="54">
        <f>SUM('3. Quality Systems'!C18:D18)</f>
        <v>1</v>
      </c>
    </row>
    <row r="29" spans="1:5" ht="25.5">
      <c r="A29" s="262"/>
      <c r="B29" s="43" t="s">
        <v>457</v>
      </c>
      <c r="C29" s="5">
        <v>3.2</v>
      </c>
      <c r="D29" s="15" t="s">
        <v>375</v>
      </c>
      <c r="E29" s="54">
        <f>SUM('3. Quality Systems'!C28:D28)</f>
        <v>1</v>
      </c>
    </row>
    <row r="30" spans="1:5" ht="15" customHeight="1">
      <c r="A30" s="262"/>
      <c r="B30" s="36"/>
      <c r="C30" s="4">
        <v>3.3</v>
      </c>
      <c r="D30" s="4" t="s">
        <v>452</v>
      </c>
      <c r="E30" s="54">
        <f>SUM('3. Quality Systems'!C35:D35)</f>
        <v>1</v>
      </c>
    </row>
    <row r="31" spans="1:5" ht="15" customHeight="1">
      <c r="A31" s="262"/>
      <c r="B31" s="37" t="s">
        <v>120</v>
      </c>
      <c r="C31" s="4">
        <v>3.4</v>
      </c>
      <c r="D31" s="4" t="s">
        <v>456</v>
      </c>
      <c r="E31" s="54">
        <f>SUM('3. Quality Systems'!C41:D41)</f>
        <v>1</v>
      </c>
    </row>
    <row r="32" spans="1:5" ht="15" customHeight="1">
      <c r="A32" s="262"/>
      <c r="B32" s="49">
        <f>'3. Quality Systems'!$C$51</f>
        <v>1</v>
      </c>
      <c r="C32" s="5">
        <v>3.5</v>
      </c>
      <c r="D32" s="17" t="s">
        <v>114</v>
      </c>
      <c r="E32" s="54">
        <f>SUM('3. Quality Systems'!C48:D48)</f>
        <v>1</v>
      </c>
    </row>
    <row r="33" spans="1:5" ht="15" customHeight="1">
      <c r="A33" s="257">
        <v>4</v>
      </c>
      <c r="B33" s="38"/>
      <c r="C33" s="6">
        <v>4.1</v>
      </c>
      <c r="D33" s="6" t="s">
        <v>458</v>
      </c>
      <c r="E33" s="55">
        <f>SUM('4. Plant Security'!C17:D17)</f>
        <v>0.8666666666666667</v>
      </c>
    </row>
    <row r="34" spans="1:5" ht="15" customHeight="1">
      <c r="A34" s="258"/>
      <c r="B34" s="44" t="s">
        <v>463</v>
      </c>
      <c r="C34" s="6">
        <v>4.2</v>
      </c>
      <c r="D34" s="6" t="s">
        <v>459</v>
      </c>
      <c r="E34" s="55">
        <f>SUM('4. Plant Security'!C25:D25)</f>
        <v>1</v>
      </c>
    </row>
    <row r="35" spans="1:5" ht="15" customHeight="1">
      <c r="A35" s="258"/>
      <c r="B35" s="39"/>
      <c r="C35" s="6">
        <v>4.3</v>
      </c>
      <c r="D35" s="6" t="s">
        <v>460</v>
      </c>
      <c r="E35" s="55">
        <f>SUM('4. Plant Security'!C33:D33)</f>
        <v>1</v>
      </c>
    </row>
    <row r="36" spans="1:5" ht="15" customHeight="1">
      <c r="A36" s="258"/>
      <c r="B36" s="40"/>
      <c r="C36" s="6">
        <v>4.4</v>
      </c>
      <c r="D36" s="6" t="s">
        <v>461</v>
      </c>
      <c r="E36" s="55">
        <f>SUM('4. Plant Security'!C39:D39)</f>
        <v>1</v>
      </c>
    </row>
    <row r="37" spans="1:5" ht="15" customHeight="1">
      <c r="A37" s="258"/>
      <c r="B37" s="9" t="s">
        <v>120</v>
      </c>
      <c r="C37" s="6">
        <v>4.5</v>
      </c>
      <c r="D37" s="6" t="s">
        <v>462</v>
      </c>
      <c r="E37" s="55">
        <f>SUM('4. Plant Security'!C46:D46)</f>
        <v>1</v>
      </c>
    </row>
    <row r="38" spans="1:5" ht="15" customHeight="1" thickBot="1">
      <c r="A38" s="258"/>
      <c r="B38" s="48">
        <f>'4. Plant Security'!$C$59</f>
        <v>0.9607843137254902</v>
      </c>
      <c r="C38" s="38">
        <v>4.6</v>
      </c>
      <c r="D38" s="38" t="s">
        <v>76</v>
      </c>
      <c r="E38" s="56">
        <f>SUM('4. Plant Security'!C56:D56)</f>
        <v>1</v>
      </c>
    </row>
    <row r="39" spans="1:5" ht="15" customHeight="1" thickBot="1">
      <c r="A39" s="265" t="s">
        <v>147</v>
      </c>
      <c r="B39" s="266"/>
      <c r="C39" s="266"/>
      <c r="D39" s="59" t="s">
        <v>121</v>
      </c>
      <c r="E39" s="57">
        <f>SUM('1. Facility Fundamentals'!D77:D78)+SUM('2. Food Safety Fundamentals'!D225:D226)+SUM('3. Quality Systems'!D49:D50)+SUM('4. Plant Security'!D57:D58)</f>
        <v>1960</v>
      </c>
    </row>
    <row r="40" spans="1:5" ht="15" customHeight="1" thickTop="1">
      <c r="A40" s="267"/>
      <c r="B40" s="268"/>
      <c r="C40" s="268"/>
      <c r="D40" s="60" t="s">
        <v>149</v>
      </c>
      <c r="E40" s="58">
        <f>SUM('1. Facility Fundamentals'!C77:C78)+SUM('2. Food Safety Fundamentals'!C225:C226)+SUM('3. Quality Systems'!C49:C50)+SUM('4. Plant Security'!C57:C58)</f>
        <v>2136</v>
      </c>
    </row>
    <row r="41" spans="1:5" ht="15" customHeight="1" thickBot="1">
      <c r="A41" s="269"/>
      <c r="B41" s="270"/>
      <c r="C41" s="270"/>
      <c r="D41" s="61" t="s">
        <v>148</v>
      </c>
      <c r="E41" s="62">
        <f>SUM(E39/E40)</f>
        <v>0.9176029962546817</v>
      </c>
    </row>
    <row r="42" spans="1:5" ht="12.75">
      <c r="A42" s="10"/>
      <c r="B42" s="10"/>
      <c r="C42" s="10"/>
      <c r="D42" s="10"/>
      <c r="E42" s="10"/>
    </row>
    <row r="43" spans="1:5" ht="15.75">
      <c r="A43" s="46" t="s">
        <v>337</v>
      </c>
      <c r="B43" s="47"/>
      <c r="C43" s="45"/>
      <c r="D43" s="45"/>
      <c r="E43" s="10"/>
    </row>
    <row r="44" spans="1:5" ht="12" customHeight="1" thickBot="1">
      <c r="A44" s="72"/>
      <c r="B44" s="73"/>
      <c r="C44" s="74"/>
      <c r="D44" s="74"/>
      <c r="E44" s="10"/>
    </row>
    <row r="45" spans="1:5" ht="16.5" thickBot="1">
      <c r="A45" s="271" t="s">
        <v>5</v>
      </c>
      <c r="B45" s="254"/>
      <c r="C45" s="254"/>
      <c r="D45" s="161" t="s">
        <v>7</v>
      </c>
      <c r="E45" s="10"/>
    </row>
    <row r="46" spans="1:5" ht="15.75" thickBot="1">
      <c r="A46" s="263" t="s">
        <v>6</v>
      </c>
      <c r="B46" s="264"/>
      <c r="C46" s="264"/>
      <c r="D46" s="162" t="s">
        <v>8</v>
      </c>
      <c r="E46" s="10"/>
    </row>
    <row r="47" spans="1:4" ht="15.75" thickBot="1">
      <c r="A47" s="253" t="s">
        <v>289</v>
      </c>
      <c r="B47" s="254"/>
      <c r="C47" s="254"/>
      <c r="D47" s="163" t="s">
        <v>9</v>
      </c>
    </row>
    <row r="48" spans="1:4" ht="15.75" thickBot="1">
      <c r="A48" s="253" t="s">
        <v>11</v>
      </c>
      <c r="B48" s="254"/>
      <c r="C48" s="254"/>
      <c r="D48" s="163" t="s">
        <v>10</v>
      </c>
    </row>
    <row r="49" spans="1:4" s="136" customFormat="1" ht="12.75" customHeight="1">
      <c r="A49" s="255" t="s">
        <v>161</v>
      </c>
      <c r="B49" s="255"/>
      <c r="C49" s="255"/>
      <c r="D49" s="255"/>
    </row>
    <row r="50" spans="1:4" s="136" customFormat="1" ht="23.25" customHeight="1">
      <c r="A50" s="256"/>
      <c r="B50" s="256"/>
      <c r="C50" s="256"/>
      <c r="D50" s="256"/>
    </row>
  </sheetData>
  <sheetProtection/>
  <mergeCells count="16">
    <mergeCell ref="C3:D3"/>
    <mergeCell ref="B5:C5"/>
    <mergeCell ref="D1:E1"/>
    <mergeCell ref="A47:C47"/>
    <mergeCell ref="A9:B9"/>
    <mergeCell ref="C9:D9"/>
    <mergeCell ref="A10:A16"/>
    <mergeCell ref="B7:D7"/>
    <mergeCell ref="A48:C48"/>
    <mergeCell ref="A49:D50"/>
    <mergeCell ref="A33:A38"/>
    <mergeCell ref="A17:A27"/>
    <mergeCell ref="A28:A32"/>
    <mergeCell ref="A46:C46"/>
    <mergeCell ref="A39:C41"/>
    <mergeCell ref="A45:C45"/>
  </mergeCells>
  <printOptions/>
  <pageMargins left="0.5" right="0.5" top="0.75" bottom="0.75" header="0.5" footer="0.5"/>
  <pageSetup horizontalDpi="600" verticalDpi="600" orientation="portrait" scale="69" r:id="rId2"/>
  <headerFooter alignWithMargins="0">
    <oddFooter>&amp;LAuditee Name: ABC&amp;C&amp;A&amp;RPage &amp;P
</oddFooter>
  </headerFooter>
  <drawing r:id="rId1"/>
</worksheet>
</file>

<file path=xl/worksheets/sheet4.xml><?xml version="1.0" encoding="utf-8"?>
<worksheet xmlns="http://schemas.openxmlformats.org/spreadsheetml/2006/main" xmlns:r="http://schemas.openxmlformats.org/officeDocument/2006/relationships">
  <dimension ref="A1:E82"/>
  <sheetViews>
    <sheetView zoomScale="120" zoomScaleNormal="120" zoomScaleSheetLayoutView="120" zoomScalePageLayoutView="0" workbookViewId="0" topLeftCell="A74">
      <selection activeCell="E84" sqref="E84"/>
    </sheetView>
  </sheetViews>
  <sheetFormatPr defaultColWidth="9.140625" defaultRowHeight="12.75"/>
  <cols>
    <col min="1" max="1" width="6.00390625" style="114" customWidth="1"/>
    <col min="2" max="2" width="36.140625" style="114" customWidth="1"/>
    <col min="3" max="4" width="10.00390625" style="114" customWidth="1"/>
    <col min="5" max="5" width="30.7109375" style="114" customWidth="1"/>
    <col min="6" max="16384" width="9.140625" style="67" customWidth="1"/>
  </cols>
  <sheetData>
    <row r="1" spans="1:5" ht="12.75">
      <c r="A1" s="95"/>
      <c r="B1" s="95"/>
      <c r="C1" s="95"/>
      <c r="D1" s="95"/>
      <c r="E1" s="167" t="s">
        <v>771</v>
      </c>
    </row>
    <row r="2" spans="1:5" ht="12.75">
      <c r="A2" s="95"/>
      <c r="B2" s="95"/>
      <c r="C2" s="95"/>
      <c r="D2" s="95"/>
      <c r="E2" s="95"/>
    </row>
    <row r="3" spans="1:5" ht="12.75">
      <c r="A3" s="95"/>
      <c r="B3" s="95"/>
      <c r="C3" s="95"/>
      <c r="D3" s="95"/>
      <c r="E3" s="95"/>
    </row>
    <row r="4" spans="1:5" ht="12.75">
      <c r="A4" s="95"/>
      <c r="B4" s="95"/>
      <c r="C4" s="95"/>
      <c r="D4" s="95"/>
      <c r="E4" s="95"/>
    </row>
    <row r="5" spans="1:5" ht="18.75" customHeight="1">
      <c r="A5" s="303" t="s">
        <v>538</v>
      </c>
      <c r="B5" s="304"/>
      <c r="C5" s="304"/>
      <c r="D5" s="304"/>
      <c r="E5" s="304"/>
    </row>
    <row r="6" spans="1:5" ht="18">
      <c r="A6" s="137"/>
      <c r="B6" s="138"/>
      <c r="C6" s="138"/>
      <c r="D6" s="138"/>
      <c r="E6" s="138"/>
    </row>
    <row r="7" spans="1:5" ht="21">
      <c r="A7" s="290" t="s">
        <v>465</v>
      </c>
      <c r="B7" s="291"/>
      <c r="C7" s="96" t="s">
        <v>495</v>
      </c>
      <c r="D7" s="96" t="s">
        <v>496</v>
      </c>
      <c r="E7" s="97" t="s">
        <v>466</v>
      </c>
    </row>
    <row r="8" spans="1:5" ht="12.75">
      <c r="A8" s="98">
        <v>1.1</v>
      </c>
      <c r="B8" s="298" t="s">
        <v>433</v>
      </c>
      <c r="C8" s="298"/>
      <c r="D8" s="298"/>
      <c r="E8" s="298"/>
    </row>
    <row r="9" spans="1:5" ht="38.25">
      <c r="A9" s="99" t="s">
        <v>464</v>
      </c>
      <c r="B9" s="68" t="s">
        <v>228</v>
      </c>
      <c r="C9" s="100">
        <v>8</v>
      </c>
      <c r="D9" s="100">
        <v>8</v>
      </c>
      <c r="E9" s="68"/>
    </row>
    <row r="10" spans="1:5" ht="51">
      <c r="A10" s="99" t="s">
        <v>468</v>
      </c>
      <c r="B10" s="68" t="s">
        <v>398</v>
      </c>
      <c r="C10" s="100">
        <v>4</v>
      </c>
      <c r="D10" s="100">
        <v>4</v>
      </c>
      <c r="E10" s="68"/>
    </row>
    <row r="11" spans="1:5" ht="38.25">
      <c r="A11" s="99" t="s">
        <v>469</v>
      </c>
      <c r="B11" s="68" t="s">
        <v>229</v>
      </c>
      <c r="C11" s="100">
        <v>8</v>
      </c>
      <c r="D11" s="100">
        <v>0</v>
      </c>
      <c r="E11" s="212" t="s">
        <v>796</v>
      </c>
    </row>
    <row r="12" spans="1:5" ht="38.25">
      <c r="A12" s="99" t="s">
        <v>472</v>
      </c>
      <c r="B12" s="68" t="s">
        <v>170</v>
      </c>
      <c r="C12" s="100">
        <v>4</v>
      </c>
      <c r="D12" s="100">
        <v>4</v>
      </c>
      <c r="E12" s="68"/>
    </row>
    <row r="13" spans="1:5" ht="76.5">
      <c r="A13" s="99" t="s">
        <v>473</v>
      </c>
      <c r="B13" s="68" t="s">
        <v>400</v>
      </c>
      <c r="C13" s="100">
        <v>8</v>
      </c>
      <c r="D13" s="100">
        <v>8</v>
      </c>
      <c r="E13" s="68"/>
    </row>
    <row r="14" spans="1:5" ht="12.75">
      <c r="A14" s="301"/>
      <c r="B14" s="101" t="s">
        <v>467</v>
      </c>
      <c r="C14" s="102">
        <f>SUM(C9:C13)</f>
        <v>32</v>
      </c>
      <c r="D14" s="102">
        <f>SUM(D9:D13)</f>
        <v>24</v>
      </c>
      <c r="E14" s="300"/>
    </row>
    <row r="15" spans="1:5" ht="12.75">
      <c r="A15" s="302"/>
      <c r="B15" s="105" t="s">
        <v>498</v>
      </c>
      <c r="C15" s="296">
        <f>+D14/C14</f>
        <v>0.75</v>
      </c>
      <c r="D15" s="299"/>
      <c r="E15" s="295"/>
    </row>
    <row r="16" spans="1:5" ht="21">
      <c r="A16" s="290" t="s">
        <v>465</v>
      </c>
      <c r="B16" s="291"/>
      <c r="C16" s="96" t="s">
        <v>495</v>
      </c>
      <c r="D16" s="96" t="s">
        <v>496</v>
      </c>
      <c r="E16" s="97" t="s">
        <v>466</v>
      </c>
    </row>
    <row r="17" spans="1:5" ht="12.75">
      <c r="A17" s="98">
        <v>1.2</v>
      </c>
      <c r="B17" s="298" t="s">
        <v>434</v>
      </c>
      <c r="C17" s="298"/>
      <c r="D17" s="298"/>
      <c r="E17" s="298"/>
    </row>
    <row r="18" spans="1:5" ht="55.5" customHeight="1">
      <c r="A18" s="107" t="s">
        <v>474</v>
      </c>
      <c r="B18" s="68" t="s">
        <v>399</v>
      </c>
      <c r="C18" s="100">
        <v>8</v>
      </c>
      <c r="D18" s="100">
        <v>0</v>
      </c>
      <c r="E18" s="212" t="s">
        <v>797</v>
      </c>
    </row>
    <row r="19" spans="1:5" ht="38.25">
      <c r="A19" s="107" t="s">
        <v>475</v>
      </c>
      <c r="B19" s="68" t="s">
        <v>230</v>
      </c>
      <c r="C19" s="100">
        <v>4</v>
      </c>
      <c r="D19" s="100">
        <v>4</v>
      </c>
      <c r="E19" s="68"/>
    </row>
    <row r="20" spans="1:5" ht="38.25">
      <c r="A20" s="107" t="s">
        <v>476</v>
      </c>
      <c r="B20" s="68" t="s">
        <v>84</v>
      </c>
      <c r="C20" s="100">
        <v>8</v>
      </c>
      <c r="D20" s="100">
        <v>8</v>
      </c>
      <c r="E20" s="68"/>
    </row>
    <row r="21" spans="1:5" ht="38.25">
      <c r="A21" s="107" t="s">
        <v>477</v>
      </c>
      <c r="B21" s="68" t="s">
        <v>231</v>
      </c>
      <c r="C21" s="100">
        <v>8</v>
      </c>
      <c r="D21" s="100">
        <v>8</v>
      </c>
      <c r="E21" s="68"/>
    </row>
    <row r="22" spans="1:5" ht="38.25">
      <c r="A22" s="107" t="s">
        <v>478</v>
      </c>
      <c r="B22" s="68" t="s">
        <v>232</v>
      </c>
      <c r="C22" s="100">
        <v>8</v>
      </c>
      <c r="D22" s="100">
        <v>8</v>
      </c>
      <c r="E22" s="68"/>
    </row>
    <row r="23" spans="1:5" ht="76.5">
      <c r="A23" s="107" t="s">
        <v>479</v>
      </c>
      <c r="B23" s="68" t="s">
        <v>368</v>
      </c>
      <c r="C23" s="100">
        <v>8</v>
      </c>
      <c r="D23" s="100">
        <v>8</v>
      </c>
      <c r="E23" s="68"/>
    </row>
    <row r="24" spans="1:5" ht="12.75">
      <c r="A24" s="301"/>
      <c r="B24" s="101" t="s">
        <v>480</v>
      </c>
      <c r="C24" s="102">
        <f>SUM(C18:C23)</f>
        <v>44</v>
      </c>
      <c r="D24" s="102">
        <f>SUM(D18:D23)</f>
        <v>36</v>
      </c>
      <c r="E24" s="300"/>
    </row>
    <row r="25" spans="1:5" ht="12.75">
      <c r="A25" s="302"/>
      <c r="B25" s="105" t="s">
        <v>498</v>
      </c>
      <c r="C25" s="296">
        <f>+D24/C24</f>
        <v>0.8181818181818182</v>
      </c>
      <c r="D25" s="299"/>
      <c r="E25" s="295"/>
    </row>
    <row r="26" spans="1:5" ht="21">
      <c r="A26" s="290" t="s">
        <v>465</v>
      </c>
      <c r="B26" s="291"/>
      <c r="C26" s="96" t="s">
        <v>495</v>
      </c>
      <c r="D26" s="96" t="s">
        <v>496</v>
      </c>
      <c r="E26" s="97" t="s">
        <v>466</v>
      </c>
    </row>
    <row r="27" spans="1:5" ht="12.75">
      <c r="A27" s="98">
        <v>1.3</v>
      </c>
      <c r="B27" s="298" t="s">
        <v>435</v>
      </c>
      <c r="C27" s="298"/>
      <c r="D27" s="298"/>
      <c r="E27" s="298"/>
    </row>
    <row r="28" spans="1:5" ht="63.75">
      <c r="A28" s="99" t="s">
        <v>481</v>
      </c>
      <c r="B28" s="68" t="s">
        <v>401</v>
      </c>
      <c r="C28" s="100">
        <v>8</v>
      </c>
      <c r="D28" s="100">
        <v>8</v>
      </c>
      <c r="E28" s="108"/>
    </row>
    <row r="29" spans="1:5" ht="38.25">
      <c r="A29" s="99" t="s">
        <v>482</v>
      </c>
      <c r="B29" s="14" t="s">
        <v>485</v>
      </c>
      <c r="C29" s="100">
        <v>8</v>
      </c>
      <c r="D29" s="100">
        <v>8</v>
      </c>
      <c r="E29" s="108"/>
    </row>
    <row r="30" spans="1:5" ht="25.5">
      <c r="A30" s="99" t="s">
        <v>483</v>
      </c>
      <c r="B30" s="68" t="s">
        <v>171</v>
      </c>
      <c r="C30" s="100">
        <v>8</v>
      </c>
      <c r="D30" s="100">
        <v>8</v>
      </c>
      <c r="E30" s="108"/>
    </row>
    <row r="31" spans="1:5" ht="12.75">
      <c r="A31" s="292"/>
      <c r="B31" s="101" t="s">
        <v>484</v>
      </c>
      <c r="C31" s="102">
        <f>SUM(C28:C30)</f>
        <v>24</v>
      </c>
      <c r="D31" s="102">
        <f>SUM(D28:D30)</f>
        <v>24</v>
      </c>
      <c r="E31" s="294"/>
    </row>
    <row r="32" spans="1:5" ht="12.75">
      <c r="A32" s="293"/>
      <c r="B32" s="101" t="s">
        <v>498</v>
      </c>
      <c r="C32" s="296">
        <f>+D31/C31</f>
        <v>1</v>
      </c>
      <c r="D32" s="297"/>
      <c r="E32" s="295"/>
    </row>
    <row r="33" spans="1:5" ht="21">
      <c r="A33" s="290" t="s">
        <v>465</v>
      </c>
      <c r="B33" s="291"/>
      <c r="C33" s="96" t="s">
        <v>495</v>
      </c>
      <c r="D33" s="96" t="s">
        <v>496</v>
      </c>
      <c r="E33" s="97" t="s">
        <v>466</v>
      </c>
    </row>
    <row r="34" spans="1:5" ht="12.75">
      <c r="A34" s="98">
        <v>1.4</v>
      </c>
      <c r="B34" s="298" t="s">
        <v>436</v>
      </c>
      <c r="C34" s="298"/>
      <c r="D34" s="298"/>
      <c r="E34" s="298"/>
    </row>
    <row r="35" spans="1:5" s="63" customFormat="1" ht="121.5" customHeight="1">
      <c r="A35" s="109" t="s">
        <v>486</v>
      </c>
      <c r="B35" s="108" t="s">
        <v>402</v>
      </c>
      <c r="C35" s="102">
        <v>16</v>
      </c>
      <c r="D35" s="102">
        <v>16</v>
      </c>
      <c r="E35" s="108"/>
    </row>
    <row r="36" spans="1:5" s="63" customFormat="1" ht="63.75">
      <c r="A36" s="109" t="s">
        <v>487</v>
      </c>
      <c r="B36" s="108" t="s">
        <v>347</v>
      </c>
      <c r="C36" s="102">
        <v>16</v>
      </c>
      <c r="D36" s="102">
        <v>16</v>
      </c>
      <c r="E36" s="108" t="s">
        <v>798</v>
      </c>
    </row>
    <row r="37" spans="1:5" ht="38.25">
      <c r="A37" s="99" t="s">
        <v>488</v>
      </c>
      <c r="B37" s="68" t="s">
        <v>515</v>
      </c>
      <c r="C37" s="100">
        <v>4</v>
      </c>
      <c r="D37" s="100">
        <v>4</v>
      </c>
      <c r="E37" s="212"/>
    </row>
    <row r="38" spans="1:5" ht="38.25">
      <c r="A38" s="99" t="s">
        <v>489</v>
      </c>
      <c r="B38" s="68" t="s">
        <v>539</v>
      </c>
      <c r="C38" s="100">
        <v>4</v>
      </c>
      <c r="D38" s="100">
        <v>4</v>
      </c>
      <c r="E38" s="108"/>
    </row>
    <row r="39" spans="1:5" ht="51">
      <c r="A39" s="99" t="s">
        <v>490</v>
      </c>
      <c r="B39" s="68" t="s">
        <v>91</v>
      </c>
      <c r="C39" s="100">
        <v>4</v>
      </c>
      <c r="D39" s="100">
        <v>4</v>
      </c>
      <c r="E39" s="212" t="s">
        <v>799</v>
      </c>
    </row>
    <row r="40" spans="1:5" ht="38.25">
      <c r="A40" s="99" t="s">
        <v>491</v>
      </c>
      <c r="B40" s="68" t="s">
        <v>172</v>
      </c>
      <c r="C40" s="100">
        <v>4</v>
      </c>
      <c r="D40" s="100">
        <v>4</v>
      </c>
      <c r="E40" s="108"/>
    </row>
    <row r="41" spans="1:5" s="63" customFormat="1" ht="38.25">
      <c r="A41" s="109" t="s">
        <v>492</v>
      </c>
      <c r="B41" s="108" t="s">
        <v>194</v>
      </c>
      <c r="C41" s="102">
        <v>16</v>
      </c>
      <c r="D41" s="102">
        <v>16</v>
      </c>
      <c r="E41" s="108" t="s">
        <v>800</v>
      </c>
    </row>
    <row r="42" spans="1:5" ht="25.5">
      <c r="A42" s="99" t="s">
        <v>493</v>
      </c>
      <c r="B42" s="68" t="s">
        <v>233</v>
      </c>
      <c r="C42" s="100">
        <v>8</v>
      </c>
      <c r="D42" s="100">
        <v>8</v>
      </c>
      <c r="E42" s="108"/>
    </row>
    <row r="43" spans="1:5" ht="38.25">
      <c r="A43" s="99" t="s">
        <v>494</v>
      </c>
      <c r="B43" s="68" t="s">
        <v>500</v>
      </c>
      <c r="C43" s="100">
        <v>8</v>
      </c>
      <c r="D43" s="100">
        <v>8</v>
      </c>
      <c r="E43" s="108"/>
    </row>
    <row r="44" spans="1:5" ht="51">
      <c r="A44" s="99" t="s">
        <v>154</v>
      </c>
      <c r="B44" s="68" t="s">
        <v>346</v>
      </c>
      <c r="C44" s="100">
        <v>8</v>
      </c>
      <c r="D44" s="100">
        <v>8</v>
      </c>
      <c r="E44" s="108"/>
    </row>
    <row r="45" spans="1:5" ht="120" customHeight="1">
      <c r="A45" s="99" t="s">
        <v>345</v>
      </c>
      <c r="B45" s="68" t="s">
        <v>124</v>
      </c>
      <c r="C45" s="100">
        <v>8</v>
      </c>
      <c r="D45" s="100">
        <v>8</v>
      </c>
      <c r="E45" s="108"/>
    </row>
    <row r="46" spans="1:5" ht="12.75">
      <c r="A46" s="292"/>
      <c r="B46" s="101" t="s">
        <v>497</v>
      </c>
      <c r="C46" s="102">
        <f>SUM(C35:C45)</f>
        <v>96</v>
      </c>
      <c r="D46" s="102">
        <f>SUM(D35:D45)</f>
        <v>96</v>
      </c>
      <c r="E46" s="294"/>
    </row>
    <row r="47" spans="1:5" ht="12.75">
      <c r="A47" s="293"/>
      <c r="B47" s="101" t="s">
        <v>498</v>
      </c>
      <c r="C47" s="296">
        <f>+D46/C46</f>
        <v>1</v>
      </c>
      <c r="D47" s="297"/>
      <c r="E47" s="295"/>
    </row>
    <row r="48" spans="1:5" ht="21">
      <c r="A48" s="290" t="s">
        <v>465</v>
      </c>
      <c r="B48" s="291"/>
      <c r="C48" s="96" t="s">
        <v>495</v>
      </c>
      <c r="D48" s="96" t="s">
        <v>496</v>
      </c>
      <c r="E48" s="97" t="s">
        <v>466</v>
      </c>
    </row>
    <row r="49" spans="1:5" ht="12.75">
      <c r="A49" s="98">
        <v>1.5</v>
      </c>
      <c r="B49" s="298" t="s">
        <v>437</v>
      </c>
      <c r="C49" s="298"/>
      <c r="D49" s="298"/>
      <c r="E49" s="298"/>
    </row>
    <row r="50" spans="1:5" ht="55.5" customHeight="1">
      <c r="A50" s="107" t="s">
        <v>502</v>
      </c>
      <c r="B50" s="110" t="s">
        <v>24</v>
      </c>
      <c r="C50" s="111">
        <v>8</v>
      </c>
      <c r="D50" s="111">
        <v>8</v>
      </c>
      <c r="E50" s="68"/>
    </row>
    <row r="51" spans="1:5" ht="51">
      <c r="A51" s="107" t="s">
        <v>503</v>
      </c>
      <c r="B51" s="110" t="s">
        <v>21</v>
      </c>
      <c r="C51" s="111">
        <v>8</v>
      </c>
      <c r="D51" s="111">
        <v>8</v>
      </c>
      <c r="E51" s="68"/>
    </row>
    <row r="52" spans="1:5" ht="76.5">
      <c r="A52" s="107" t="s">
        <v>504</v>
      </c>
      <c r="B52" s="110" t="s">
        <v>26</v>
      </c>
      <c r="C52" s="111">
        <v>8</v>
      </c>
      <c r="D52" s="111">
        <v>0</v>
      </c>
      <c r="E52" s="212" t="s">
        <v>801</v>
      </c>
    </row>
    <row r="53" spans="1:5" ht="25.5">
      <c r="A53" s="107" t="s">
        <v>150</v>
      </c>
      <c r="B53" s="110" t="s">
        <v>23</v>
      </c>
      <c r="C53" s="111">
        <v>8</v>
      </c>
      <c r="D53" s="111">
        <v>8</v>
      </c>
      <c r="E53" s="68"/>
    </row>
    <row r="54" spans="1:5" ht="38.25">
      <c r="A54" s="107" t="s">
        <v>22</v>
      </c>
      <c r="B54" s="110" t="s">
        <v>187</v>
      </c>
      <c r="C54" s="111">
        <v>8</v>
      </c>
      <c r="D54" s="111">
        <v>0</v>
      </c>
      <c r="E54" s="212" t="s">
        <v>802</v>
      </c>
    </row>
    <row r="55" spans="1:5" ht="12.75">
      <c r="A55" s="292"/>
      <c r="B55" s="101" t="s">
        <v>501</v>
      </c>
      <c r="C55" s="102">
        <f>SUM(C50:C54)</f>
        <v>40</v>
      </c>
      <c r="D55" s="102">
        <f>SUM(D50:D54)</f>
        <v>24</v>
      </c>
      <c r="E55" s="294"/>
    </row>
    <row r="56" spans="1:5" ht="12.75">
      <c r="A56" s="293"/>
      <c r="B56" s="101" t="s">
        <v>498</v>
      </c>
      <c r="C56" s="296">
        <f>+D55/C55</f>
        <v>0.6</v>
      </c>
      <c r="D56" s="297"/>
      <c r="E56" s="295"/>
    </row>
    <row r="57" spans="1:5" ht="21">
      <c r="A57" s="290" t="s">
        <v>465</v>
      </c>
      <c r="B57" s="291"/>
      <c r="C57" s="96" t="s">
        <v>495</v>
      </c>
      <c r="D57" s="96" t="s">
        <v>496</v>
      </c>
      <c r="E57" s="97" t="s">
        <v>466</v>
      </c>
    </row>
    <row r="58" spans="1:5" ht="12.75">
      <c r="A58" s="98">
        <v>1.6</v>
      </c>
      <c r="B58" s="298" t="s">
        <v>438</v>
      </c>
      <c r="C58" s="298"/>
      <c r="D58" s="298"/>
      <c r="E58" s="298"/>
    </row>
    <row r="59" spans="1:5" ht="25.5">
      <c r="A59" s="99" t="s">
        <v>506</v>
      </c>
      <c r="B59" s="68" t="s">
        <v>191</v>
      </c>
      <c r="C59" s="100">
        <v>8</v>
      </c>
      <c r="D59" s="100">
        <v>8</v>
      </c>
      <c r="E59" s="68"/>
    </row>
    <row r="60" spans="1:5" ht="51">
      <c r="A60" s="99" t="s">
        <v>507</v>
      </c>
      <c r="B60" s="68" t="s">
        <v>513</v>
      </c>
      <c r="C60" s="100">
        <v>8</v>
      </c>
      <c r="D60" s="100">
        <v>0</v>
      </c>
      <c r="E60" s="212" t="s">
        <v>803</v>
      </c>
    </row>
    <row r="61" spans="1:5" ht="51">
      <c r="A61" s="99" t="s">
        <v>508</v>
      </c>
      <c r="B61" s="68" t="s">
        <v>192</v>
      </c>
      <c r="C61" s="100">
        <v>8</v>
      </c>
      <c r="D61" s="100">
        <v>0</v>
      </c>
      <c r="E61" s="212" t="s">
        <v>804</v>
      </c>
    </row>
    <row r="62" spans="1:5" ht="38.25">
      <c r="A62" s="99" t="s">
        <v>509</v>
      </c>
      <c r="B62" s="68" t="s">
        <v>193</v>
      </c>
      <c r="C62" s="100">
        <v>8</v>
      </c>
      <c r="D62" s="100">
        <v>8</v>
      </c>
      <c r="E62" s="68"/>
    </row>
    <row r="63" spans="1:5" ht="54.75" customHeight="1">
      <c r="A63" s="99" t="s">
        <v>510</v>
      </c>
      <c r="B63" s="110" t="s">
        <v>27</v>
      </c>
      <c r="C63" s="100">
        <v>8</v>
      </c>
      <c r="D63" s="100">
        <v>8</v>
      </c>
      <c r="E63" s="68"/>
    </row>
    <row r="64" spans="1:5" ht="38.25">
      <c r="A64" s="99" t="s">
        <v>511</v>
      </c>
      <c r="B64" s="68" t="s">
        <v>540</v>
      </c>
      <c r="C64" s="100">
        <v>8</v>
      </c>
      <c r="D64" s="100">
        <v>8</v>
      </c>
      <c r="E64" s="68"/>
    </row>
    <row r="65" spans="1:5" ht="51">
      <c r="A65" s="99" t="s">
        <v>512</v>
      </c>
      <c r="B65" s="68" t="s">
        <v>321</v>
      </c>
      <c r="C65" s="100">
        <v>8</v>
      </c>
      <c r="D65" s="100">
        <v>8</v>
      </c>
      <c r="E65" s="212" t="s">
        <v>805</v>
      </c>
    </row>
    <row r="66" spans="1:5" ht="12.75">
      <c r="A66" s="292"/>
      <c r="B66" s="101" t="s">
        <v>505</v>
      </c>
      <c r="C66" s="102">
        <f>SUM(C59:C65)</f>
        <v>56</v>
      </c>
      <c r="D66" s="102">
        <f>SUM(D59:D65)</f>
        <v>40</v>
      </c>
      <c r="E66" s="294"/>
    </row>
    <row r="67" spans="1:5" ht="12.75">
      <c r="A67" s="293"/>
      <c r="B67" s="101" t="s">
        <v>498</v>
      </c>
      <c r="C67" s="296">
        <f>+D66/C66</f>
        <v>0.7142857142857143</v>
      </c>
      <c r="D67" s="297"/>
      <c r="E67" s="295"/>
    </row>
    <row r="68" spans="1:5" ht="21">
      <c r="A68" s="290" t="s">
        <v>465</v>
      </c>
      <c r="B68" s="291"/>
      <c r="C68" s="96" t="s">
        <v>495</v>
      </c>
      <c r="D68" s="96" t="s">
        <v>496</v>
      </c>
      <c r="E68" s="97" t="s">
        <v>466</v>
      </c>
    </row>
    <row r="69" spans="1:5" ht="12.75">
      <c r="A69" s="98">
        <v>1.7</v>
      </c>
      <c r="B69" s="298" t="s">
        <v>439</v>
      </c>
      <c r="C69" s="298"/>
      <c r="D69" s="298"/>
      <c r="E69" s="298"/>
    </row>
    <row r="70" spans="1:5" ht="38.25">
      <c r="A70" s="99" t="s">
        <v>532</v>
      </c>
      <c r="B70" s="68" t="s">
        <v>160</v>
      </c>
      <c r="C70" s="100">
        <v>8</v>
      </c>
      <c r="D70" s="100">
        <v>8</v>
      </c>
      <c r="E70" s="68"/>
    </row>
    <row r="71" spans="1:5" ht="63.75">
      <c r="A71" s="99" t="s">
        <v>533</v>
      </c>
      <c r="B71" s="68" t="s">
        <v>234</v>
      </c>
      <c r="C71" s="100">
        <v>8</v>
      </c>
      <c r="D71" s="100">
        <v>8</v>
      </c>
      <c r="E71" s="68"/>
    </row>
    <row r="72" spans="1:5" ht="38.25">
      <c r="A72" s="99" t="s">
        <v>534</v>
      </c>
      <c r="B72" s="68" t="s">
        <v>92</v>
      </c>
      <c r="C72" s="100">
        <v>8</v>
      </c>
      <c r="D72" s="100">
        <v>8</v>
      </c>
      <c r="E72" s="68"/>
    </row>
    <row r="73" spans="1:5" s="63" customFormat="1" ht="229.5">
      <c r="A73" s="109" t="s">
        <v>535</v>
      </c>
      <c r="B73" s="108" t="s">
        <v>246</v>
      </c>
      <c r="C73" s="102">
        <v>16</v>
      </c>
      <c r="D73" s="102">
        <v>16</v>
      </c>
      <c r="E73" s="108"/>
    </row>
    <row r="74" spans="1:5" ht="63.75">
      <c r="A74" s="99" t="s">
        <v>470</v>
      </c>
      <c r="B74" s="68" t="s">
        <v>471</v>
      </c>
      <c r="C74" s="100">
        <v>8</v>
      </c>
      <c r="D74" s="100">
        <v>8</v>
      </c>
      <c r="E74" s="68" t="s">
        <v>745</v>
      </c>
    </row>
    <row r="75" spans="1:5" ht="12.75">
      <c r="A75" s="292"/>
      <c r="B75" s="101" t="s">
        <v>541</v>
      </c>
      <c r="C75" s="102">
        <f>SUM(C70:C74)</f>
        <v>48</v>
      </c>
      <c r="D75" s="102">
        <f>SUM(D70:D74)</f>
        <v>48</v>
      </c>
      <c r="E75" s="294"/>
    </row>
    <row r="76" spans="1:5" ht="12.75">
      <c r="A76" s="293"/>
      <c r="B76" s="101" t="s">
        <v>498</v>
      </c>
      <c r="C76" s="296">
        <f>+D75/C75</f>
        <v>1</v>
      </c>
      <c r="D76" s="297"/>
      <c r="E76" s="295"/>
    </row>
    <row r="77" spans="1:5" ht="12.75">
      <c r="A77" s="284" t="s">
        <v>537</v>
      </c>
      <c r="B77" s="284"/>
      <c r="C77" s="285">
        <f>+C14+C24+C31+C46+C55+C66+C75</f>
        <v>340</v>
      </c>
      <c r="D77" s="285">
        <f>+D14+D24+D31+D46+D55+D66+D75</f>
        <v>292</v>
      </c>
      <c r="E77" s="281"/>
    </row>
    <row r="78" spans="1:5" ht="12.75">
      <c r="A78" s="284"/>
      <c r="B78" s="284"/>
      <c r="C78" s="285"/>
      <c r="D78" s="285"/>
      <c r="E78" s="282"/>
    </row>
    <row r="79" spans="1:5" ht="12.75">
      <c r="A79" s="284" t="s">
        <v>499</v>
      </c>
      <c r="B79" s="284"/>
      <c r="C79" s="286">
        <f>+D77/C77</f>
        <v>0.8588235294117647</v>
      </c>
      <c r="D79" s="287"/>
      <c r="E79" s="282"/>
    </row>
    <row r="80" spans="1:5" ht="12.75">
      <c r="A80" s="284"/>
      <c r="B80" s="284"/>
      <c r="C80" s="288"/>
      <c r="D80" s="289"/>
      <c r="E80" s="283"/>
    </row>
    <row r="81" spans="1:5" ht="12.75">
      <c r="A81" s="95"/>
      <c r="B81" s="95"/>
      <c r="C81" s="95"/>
      <c r="D81" s="95"/>
      <c r="E81" s="95"/>
    </row>
    <row r="82" spans="1:5" ht="12.75">
      <c r="A82" s="95"/>
      <c r="B82" s="95"/>
      <c r="C82" s="95"/>
      <c r="D82" s="95"/>
      <c r="E82" s="95"/>
    </row>
  </sheetData>
  <sheetProtection/>
  <mergeCells count="42">
    <mergeCell ref="A7:B7"/>
    <mergeCell ref="A5:E5"/>
    <mergeCell ref="B8:E8"/>
    <mergeCell ref="B17:E17"/>
    <mergeCell ref="A16:B16"/>
    <mergeCell ref="B34:E34"/>
    <mergeCell ref="A31:A32"/>
    <mergeCell ref="B49:E49"/>
    <mergeCell ref="E31:E32"/>
    <mergeCell ref="A48:B48"/>
    <mergeCell ref="B69:E69"/>
    <mergeCell ref="A26:B26"/>
    <mergeCell ref="C32:D32"/>
    <mergeCell ref="A33:B33"/>
    <mergeCell ref="C47:D47"/>
    <mergeCell ref="E46:E47"/>
    <mergeCell ref="A46:A47"/>
    <mergeCell ref="A55:A56"/>
    <mergeCell ref="B27:E27"/>
    <mergeCell ref="C25:D25"/>
    <mergeCell ref="E14:E15"/>
    <mergeCell ref="E24:E25"/>
    <mergeCell ref="A24:A25"/>
    <mergeCell ref="A14:A15"/>
    <mergeCell ref="C15:D15"/>
    <mergeCell ref="E55:E56"/>
    <mergeCell ref="C56:D56"/>
    <mergeCell ref="A57:B57"/>
    <mergeCell ref="A66:A67"/>
    <mergeCell ref="E66:E67"/>
    <mergeCell ref="C67:D67"/>
    <mergeCell ref="B58:E58"/>
    <mergeCell ref="C76:D76"/>
    <mergeCell ref="A68:B68"/>
    <mergeCell ref="A75:A76"/>
    <mergeCell ref="E75:E76"/>
    <mergeCell ref="E77:E80"/>
    <mergeCell ref="A77:B78"/>
    <mergeCell ref="A79:B80"/>
    <mergeCell ref="C77:C78"/>
    <mergeCell ref="D77:D78"/>
    <mergeCell ref="C79:D80"/>
  </mergeCells>
  <printOptions/>
  <pageMargins left="0.5" right="0.5" top="0.75" bottom="0.75" header="0.5" footer="0.5"/>
  <pageSetup horizontalDpi="600" verticalDpi="600" orientation="portrait" scale="69" r:id="rId2"/>
  <headerFooter alignWithMargins="0">
    <oddFooter>&amp;LAuditee Name: ABC&amp;C&amp;A&amp;RPage &amp;P
</oddFooter>
  </headerFooter>
  <rowBreaks count="6" manualBreakCount="6">
    <brk id="15" max="255" man="1"/>
    <brk id="25" max="255" man="1"/>
    <brk id="32" max="255" man="1"/>
    <brk id="47" max="255" man="1"/>
    <brk id="56" max="255" man="1"/>
    <brk id="67" max="255" man="1"/>
  </rowBreaks>
  <drawing r:id="rId1"/>
</worksheet>
</file>

<file path=xl/worksheets/sheet5.xml><?xml version="1.0" encoding="utf-8"?>
<worksheet xmlns="http://schemas.openxmlformats.org/spreadsheetml/2006/main" xmlns:r="http://schemas.openxmlformats.org/officeDocument/2006/relationships">
  <dimension ref="A1:E241"/>
  <sheetViews>
    <sheetView zoomScale="120" zoomScaleNormal="120" zoomScaleSheetLayoutView="120" zoomScalePageLayoutView="0" workbookViewId="0" topLeftCell="A224">
      <selection activeCell="I224" sqref="I224"/>
    </sheetView>
  </sheetViews>
  <sheetFormatPr defaultColWidth="9.140625" defaultRowHeight="12.75"/>
  <cols>
    <col min="1" max="1" width="6.00390625" style="114" customWidth="1"/>
    <col min="2" max="2" width="36.140625" style="114" customWidth="1"/>
    <col min="3" max="3" width="9.57421875" style="114" customWidth="1"/>
    <col min="4" max="4" width="9.8515625" style="114" customWidth="1"/>
    <col min="5" max="5" width="30.7109375" style="114" customWidth="1"/>
    <col min="6" max="16384" width="9.140625" style="67" customWidth="1"/>
  </cols>
  <sheetData>
    <row r="1" spans="1:5" ht="12.75">
      <c r="A1" s="95"/>
      <c r="B1" s="95"/>
      <c r="C1" s="95"/>
      <c r="D1" s="95"/>
      <c r="E1" s="167" t="s">
        <v>771</v>
      </c>
    </row>
    <row r="2" spans="1:5" ht="12.75">
      <c r="A2" s="95"/>
      <c r="B2" s="95"/>
      <c r="C2" s="95"/>
      <c r="D2" s="95"/>
      <c r="E2" s="95"/>
    </row>
    <row r="3" spans="1:5" ht="12.75">
      <c r="A3" s="95"/>
      <c r="B3" s="95"/>
      <c r="C3" s="95"/>
      <c r="D3" s="95"/>
      <c r="E3" s="95"/>
    </row>
    <row r="4" spans="1:5" ht="12.75">
      <c r="A4" s="95"/>
      <c r="B4" s="95"/>
      <c r="C4" s="95"/>
      <c r="D4" s="95"/>
      <c r="E4" s="95"/>
    </row>
    <row r="5" spans="1:5" ht="22.5" customHeight="1">
      <c r="A5" s="303" t="s">
        <v>525</v>
      </c>
      <c r="B5" s="304"/>
      <c r="C5" s="304"/>
      <c r="D5" s="304"/>
      <c r="E5" s="304"/>
    </row>
    <row r="6" spans="1:5" ht="18">
      <c r="A6" s="137"/>
      <c r="B6" s="138"/>
      <c r="C6" s="138"/>
      <c r="D6" s="138"/>
      <c r="E6" s="138"/>
    </row>
    <row r="7" spans="1:5" ht="21">
      <c r="A7" s="308" t="s">
        <v>465</v>
      </c>
      <c r="B7" s="309"/>
      <c r="C7" s="129" t="s">
        <v>495</v>
      </c>
      <c r="D7" s="129" t="s">
        <v>496</v>
      </c>
      <c r="E7" s="130" t="s">
        <v>466</v>
      </c>
    </row>
    <row r="8" spans="1:5" ht="12.75">
      <c r="A8" s="86">
        <v>2.1</v>
      </c>
      <c r="B8" s="310" t="s">
        <v>167</v>
      </c>
      <c r="C8" s="310"/>
      <c r="D8" s="310"/>
      <c r="E8" s="310"/>
    </row>
    <row r="9" spans="1:5" s="63" customFormat="1" ht="102">
      <c r="A9" s="109" t="s">
        <v>542</v>
      </c>
      <c r="B9" s="13" t="s">
        <v>190</v>
      </c>
      <c r="C9" s="102">
        <v>16</v>
      </c>
      <c r="D9" s="102">
        <v>16</v>
      </c>
      <c r="E9" s="108"/>
    </row>
    <row r="10" spans="1:5" ht="63.75">
      <c r="A10" s="99" t="s">
        <v>543</v>
      </c>
      <c r="B10" s="14" t="s">
        <v>195</v>
      </c>
      <c r="C10" s="100">
        <v>8</v>
      </c>
      <c r="D10" s="100">
        <v>8</v>
      </c>
      <c r="E10" s="68"/>
    </row>
    <row r="11" spans="1:5" ht="63.75">
      <c r="A11" s="99" t="s">
        <v>544</v>
      </c>
      <c r="B11" s="14" t="s">
        <v>130</v>
      </c>
      <c r="C11" s="100">
        <v>8</v>
      </c>
      <c r="D11" s="100">
        <v>0</v>
      </c>
      <c r="E11" s="212" t="s">
        <v>806</v>
      </c>
    </row>
    <row r="12" spans="1:5" ht="25.5">
      <c r="A12" s="99" t="s">
        <v>545</v>
      </c>
      <c r="B12" s="14" t="s">
        <v>189</v>
      </c>
      <c r="C12" s="100">
        <v>8</v>
      </c>
      <c r="D12" s="100">
        <v>8</v>
      </c>
      <c r="E12" s="68"/>
    </row>
    <row r="13" spans="1:5" ht="63.75">
      <c r="A13" s="99" t="s">
        <v>546</v>
      </c>
      <c r="B13" s="14" t="s">
        <v>752</v>
      </c>
      <c r="C13" s="100">
        <v>8</v>
      </c>
      <c r="D13" s="100">
        <v>8</v>
      </c>
      <c r="E13" s="68"/>
    </row>
    <row r="14" spans="1:5" ht="76.5">
      <c r="A14" s="99" t="s">
        <v>547</v>
      </c>
      <c r="B14" s="14" t="s">
        <v>196</v>
      </c>
      <c r="C14" s="100">
        <v>8</v>
      </c>
      <c r="D14" s="100">
        <v>8</v>
      </c>
      <c r="E14" s="68"/>
    </row>
    <row r="15" spans="1:5" ht="38.25">
      <c r="A15" s="99" t="s">
        <v>548</v>
      </c>
      <c r="B15" s="14" t="s">
        <v>197</v>
      </c>
      <c r="C15" s="100">
        <v>8</v>
      </c>
      <c r="D15" s="100">
        <v>8</v>
      </c>
      <c r="E15" s="68"/>
    </row>
    <row r="16" spans="1:5" ht="63.75">
      <c r="A16" s="99" t="s">
        <v>557</v>
      </c>
      <c r="B16" s="14" t="s">
        <v>198</v>
      </c>
      <c r="C16" s="100">
        <v>8</v>
      </c>
      <c r="D16" s="100">
        <v>8</v>
      </c>
      <c r="E16" s="68"/>
    </row>
    <row r="17" spans="1:5" ht="76.5">
      <c r="A17" s="99" t="s">
        <v>558</v>
      </c>
      <c r="B17" s="14" t="s">
        <v>247</v>
      </c>
      <c r="C17" s="100">
        <v>8</v>
      </c>
      <c r="D17" s="100">
        <v>8</v>
      </c>
      <c r="E17" s="68"/>
    </row>
    <row r="18" spans="1:5" ht="63.75">
      <c r="A18" s="99" t="s">
        <v>559</v>
      </c>
      <c r="B18" s="14" t="s">
        <v>89</v>
      </c>
      <c r="C18" s="100">
        <v>8</v>
      </c>
      <c r="D18" s="100">
        <v>8</v>
      </c>
      <c r="E18" s="68"/>
    </row>
    <row r="19" spans="1:5" ht="76.5">
      <c r="A19" s="99" t="s">
        <v>560</v>
      </c>
      <c r="B19" s="14" t="s">
        <v>207</v>
      </c>
      <c r="C19" s="100">
        <v>8</v>
      </c>
      <c r="D19" s="100">
        <v>8</v>
      </c>
      <c r="E19" s="68"/>
    </row>
    <row r="20" spans="1:5" ht="89.25">
      <c r="A20" s="99" t="s">
        <v>561</v>
      </c>
      <c r="B20" s="14" t="s">
        <v>271</v>
      </c>
      <c r="C20" s="100">
        <v>8</v>
      </c>
      <c r="D20" s="100">
        <v>8</v>
      </c>
      <c r="E20" s="68"/>
    </row>
    <row r="21" spans="1:5" ht="38.25">
      <c r="A21" s="99" t="s">
        <v>562</v>
      </c>
      <c r="B21" s="14" t="s">
        <v>248</v>
      </c>
      <c r="C21" s="100">
        <v>8</v>
      </c>
      <c r="D21" s="100">
        <v>8</v>
      </c>
      <c r="E21" s="68"/>
    </row>
    <row r="22" spans="1:5" ht="76.5">
      <c r="A22" s="99" t="s">
        <v>563</v>
      </c>
      <c r="B22" s="14" t="s">
        <v>249</v>
      </c>
      <c r="C22" s="100">
        <v>8</v>
      </c>
      <c r="D22" s="100">
        <v>8</v>
      </c>
      <c r="E22" s="68"/>
    </row>
    <row r="23" spans="1:5" ht="25.5">
      <c r="A23" s="99" t="s">
        <v>564</v>
      </c>
      <c r="B23" s="14" t="s">
        <v>250</v>
      </c>
      <c r="C23" s="100">
        <v>4</v>
      </c>
      <c r="D23" s="100">
        <v>8</v>
      </c>
      <c r="E23" s="68"/>
    </row>
    <row r="24" spans="1:5" ht="51">
      <c r="A24" s="128" t="s">
        <v>565</v>
      </c>
      <c r="B24" s="14" t="s">
        <v>354</v>
      </c>
      <c r="C24" s="100">
        <v>4</v>
      </c>
      <c r="D24" s="100">
        <v>0</v>
      </c>
      <c r="E24" s="212" t="s">
        <v>807</v>
      </c>
    </row>
    <row r="25" spans="1:5" ht="12.75">
      <c r="A25" s="301"/>
      <c r="B25" s="101" t="s">
        <v>549</v>
      </c>
      <c r="C25" s="102">
        <f>SUM(C9:C24)</f>
        <v>128</v>
      </c>
      <c r="D25" s="102">
        <f>SUM(D9:D24)</f>
        <v>120</v>
      </c>
      <c r="E25" s="300"/>
    </row>
    <row r="26" spans="1:5" ht="12.75">
      <c r="A26" s="302"/>
      <c r="B26" s="105" t="s">
        <v>498</v>
      </c>
      <c r="C26" s="296">
        <f>+D25/C25</f>
        <v>0.9375</v>
      </c>
      <c r="D26" s="299"/>
      <c r="E26" s="295"/>
    </row>
    <row r="27" spans="1:5" ht="21">
      <c r="A27" s="308" t="s">
        <v>465</v>
      </c>
      <c r="B27" s="309"/>
      <c r="C27" s="129" t="s">
        <v>495</v>
      </c>
      <c r="D27" s="129" t="s">
        <v>496</v>
      </c>
      <c r="E27" s="130" t="s">
        <v>466</v>
      </c>
    </row>
    <row r="28" spans="1:5" ht="12.75">
      <c r="A28" s="86">
        <v>2.2</v>
      </c>
      <c r="B28" s="310" t="s">
        <v>67</v>
      </c>
      <c r="C28" s="310"/>
      <c r="D28" s="310"/>
      <c r="E28" s="310"/>
    </row>
    <row r="29" spans="1:5" ht="51">
      <c r="A29" s="131" t="s">
        <v>551</v>
      </c>
      <c r="B29" s="112" t="s">
        <v>570</v>
      </c>
      <c r="C29" s="113">
        <v>16</v>
      </c>
      <c r="D29" s="113">
        <v>16</v>
      </c>
      <c r="E29" s="131"/>
    </row>
    <row r="30" spans="1:5" ht="89.25">
      <c r="A30" s="151" t="s">
        <v>552</v>
      </c>
      <c r="B30" s="14" t="s">
        <v>254</v>
      </c>
      <c r="C30" s="100">
        <v>8</v>
      </c>
      <c r="D30" s="100">
        <v>8</v>
      </c>
      <c r="E30" s="68"/>
    </row>
    <row r="31" spans="1:5" ht="51">
      <c r="A31" s="150" t="s">
        <v>553</v>
      </c>
      <c r="B31" s="14" t="s">
        <v>754</v>
      </c>
      <c r="C31" s="100">
        <v>8</v>
      </c>
      <c r="D31" s="100">
        <v>8</v>
      </c>
      <c r="E31" s="68"/>
    </row>
    <row r="32" spans="1:5" ht="51">
      <c r="A32" s="151" t="s">
        <v>554</v>
      </c>
      <c r="B32" s="14" t="s">
        <v>251</v>
      </c>
      <c r="C32" s="100">
        <v>4</v>
      </c>
      <c r="D32" s="100">
        <v>0</v>
      </c>
      <c r="E32" s="212" t="s">
        <v>808</v>
      </c>
    </row>
    <row r="33" spans="1:5" ht="38.25">
      <c r="A33" s="150" t="s">
        <v>555</v>
      </c>
      <c r="B33" s="14" t="s">
        <v>252</v>
      </c>
      <c r="C33" s="100">
        <v>8</v>
      </c>
      <c r="D33" s="100">
        <v>8</v>
      </c>
      <c r="E33" s="68"/>
    </row>
    <row r="34" spans="1:5" ht="38.25">
      <c r="A34" s="151" t="s">
        <v>556</v>
      </c>
      <c r="B34" s="14" t="s">
        <v>253</v>
      </c>
      <c r="C34" s="100">
        <v>4</v>
      </c>
      <c r="D34" s="100">
        <v>4</v>
      </c>
      <c r="E34" s="68"/>
    </row>
    <row r="35" spans="1:5" ht="63.75">
      <c r="A35" s="151" t="s">
        <v>566</v>
      </c>
      <c r="B35" s="14" t="s">
        <v>272</v>
      </c>
      <c r="C35" s="100">
        <v>8</v>
      </c>
      <c r="D35" s="100">
        <v>8</v>
      </c>
      <c r="E35" s="68"/>
    </row>
    <row r="36" spans="1:5" ht="38.25">
      <c r="A36" s="150" t="s">
        <v>567</v>
      </c>
      <c r="B36" s="14" t="s">
        <v>164</v>
      </c>
      <c r="C36" s="100">
        <v>4</v>
      </c>
      <c r="D36" s="100">
        <v>4</v>
      </c>
      <c r="E36" s="68"/>
    </row>
    <row r="37" spans="1:5" ht="38.25">
      <c r="A37" s="151" t="s">
        <v>568</v>
      </c>
      <c r="B37" s="14" t="s">
        <v>165</v>
      </c>
      <c r="C37" s="100">
        <v>4</v>
      </c>
      <c r="D37" s="100">
        <v>4</v>
      </c>
      <c r="E37" s="68"/>
    </row>
    <row r="38" spans="1:5" ht="38.25">
      <c r="A38" s="150" t="s">
        <v>569</v>
      </c>
      <c r="B38" s="14" t="s">
        <v>355</v>
      </c>
      <c r="C38" s="100">
        <v>4</v>
      </c>
      <c r="D38" s="100">
        <v>4</v>
      </c>
      <c r="E38" s="68"/>
    </row>
    <row r="39" spans="1:5" ht="63.75">
      <c r="A39" s="151" t="s">
        <v>169</v>
      </c>
      <c r="B39" s="14" t="s">
        <v>179</v>
      </c>
      <c r="C39" s="100">
        <v>8</v>
      </c>
      <c r="D39" s="100">
        <v>8</v>
      </c>
      <c r="E39" s="68"/>
    </row>
    <row r="40" spans="1:5" s="63" customFormat="1" ht="216.75">
      <c r="A40" s="109" t="s">
        <v>744</v>
      </c>
      <c r="B40" s="13" t="s">
        <v>203</v>
      </c>
      <c r="C40" s="102">
        <v>16</v>
      </c>
      <c r="D40" s="102">
        <v>16</v>
      </c>
      <c r="E40" s="108"/>
    </row>
    <row r="41" spans="1:5" ht="152.25" customHeight="1">
      <c r="A41" s="131" t="s">
        <v>46</v>
      </c>
      <c r="B41" s="146" t="s">
        <v>339</v>
      </c>
      <c r="C41" s="147">
        <v>16</v>
      </c>
      <c r="D41" s="147">
        <v>16</v>
      </c>
      <c r="E41" s="148" t="s">
        <v>809</v>
      </c>
    </row>
    <row r="42" spans="1:5" ht="110.25" customHeight="1">
      <c r="A42" s="109" t="s">
        <v>47</v>
      </c>
      <c r="B42" s="146" t="s">
        <v>340</v>
      </c>
      <c r="C42" s="147">
        <v>16</v>
      </c>
      <c r="D42" s="147">
        <v>16</v>
      </c>
      <c r="E42" s="148" t="s">
        <v>810</v>
      </c>
    </row>
    <row r="43" spans="1:5" ht="56.25" customHeight="1">
      <c r="A43" s="131" t="s">
        <v>48</v>
      </c>
      <c r="B43" s="13" t="s">
        <v>123</v>
      </c>
      <c r="C43" s="102">
        <v>16</v>
      </c>
      <c r="D43" s="102">
        <v>16</v>
      </c>
      <c r="E43" s="108" t="s">
        <v>811</v>
      </c>
    </row>
    <row r="44" spans="1:5" ht="69" customHeight="1">
      <c r="A44" s="109" t="s">
        <v>49</v>
      </c>
      <c r="B44" s="13" t="s">
        <v>412</v>
      </c>
      <c r="C44" s="102">
        <v>16</v>
      </c>
      <c r="D44" s="102">
        <v>16</v>
      </c>
      <c r="E44" s="108"/>
    </row>
    <row r="45" spans="1:5" ht="63.75">
      <c r="A45" s="149" t="s">
        <v>55</v>
      </c>
      <c r="B45" s="14" t="s">
        <v>755</v>
      </c>
      <c r="C45" s="100">
        <v>8</v>
      </c>
      <c r="D45" s="100">
        <v>0</v>
      </c>
      <c r="E45" s="212" t="s">
        <v>812</v>
      </c>
    </row>
    <row r="46" spans="1:5" ht="38.25">
      <c r="A46" s="99" t="s">
        <v>56</v>
      </c>
      <c r="B46" s="14" t="s">
        <v>410</v>
      </c>
      <c r="C46" s="100">
        <v>8</v>
      </c>
      <c r="D46" s="100">
        <v>8</v>
      </c>
      <c r="E46" s="68"/>
    </row>
    <row r="47" spans="1:5" ht="51">
      <c r="A47" s="149" t="s">
        <v>57</v>
      </c>
      <c r="B47" s="14" t="s">
        <v>273</v>
      </c>
      <c r="C47" s="100">
        <v>4</v>
      </c>
      <c r="D47" s="100">
        <v>4</v>
      </c>
      <c r="E47" s="68"/>
    </row>
    <row r="48" spans="1:5" ht="38.25">
      <c r="A48" s="99" t="s">
        <v>58</v>
      </c>
      <c r="B48" s="14" t="s">
        <v>756</v>
      </c>
      <c r="C48" s="100">
        <v>4</v>
      </c>
      <c r="D48" s="100">
        <v>4</v>
      </c>
      <c r="E48" s="68"/>
    </row>
    <row r="49" spans="1:5" ht="25.5">
      <c r="A49" s="107" t="s">
        <v>59</v>
      </c>
      <c r="B49" s="203" t="s">
        <v>30</v>
      </c>
      <c r="C49" s="100">
        <v>8</v>
      </c>
      <c r="D49" s="100">
        <v>8</v>
      </c>
      <c r="E49" s="68"/>
    </row>
    <row r="50" spans="1:5" s="63" customFormat="1" ht="51">
      <c r="A50" s="99" t="s">
        <v>60</v>
      </c>
      <c r="B50" s="14" t="s">
        <v>29</v>
      </c>
      <c r="C50" s="100">
        <v>4</v>
      </c>
      <c r="D50" s="100">
        <v>4</v>
      </c>
      <c r="E50" s="68"/>
    </row>
    <row r="51" spans="1:5" ht="51">
      <c r="A51" s="149" t="s">
        <v>61</v>
      </c>
      <c r="B51" s="14" t="s">
        <v>255</v>
      </c>
      <c r="C51" s="100">
        <v>8</v>
      </c>
      <c r="D51" s="100">
        <v>8</v>
      </c>
      <c r="E51" s="68"/>
    </row>
    <row r="52" spans="1:5" ht="63.75">
      <c r="A52" s="99" t="s">
        <v>62</v>
      </c>
      <c r="B52" s="14" t="s">
        <v>205</v>
      </c>
      <c r="C52" s="100">
        <v>8</v>
      </c>
      <c r="D52" s="100">
        <v>8</v>
      </c>
      <c r="E52" s="68"/>
    </row>
    <row r="53" spans="1:5" ht="63.75">
      <c r="A53" s="149" t="s">
        <v>63</v>
      </c>
      <c r="B53" s="14" t="s">
        <v>757</v>
      </c>
      <c r="C53" s="100">
        <v>8</v>
      </c>
      <c r="D53" s="100">
        <v>8</v>
      </c>
      <c r="E53" s="68"/>
    </row>
    <row r="54" spans="1:5" ht="38.25">
      <c r="A54" s="99" t="s">
        <v>64</v>
      </c>
      <c r="B54" s="14" t="s">
        <v>758</v>
      </c>
      <c r="C54" s="100">
        <v>8</v>
      </c>
      <c r="D54" s="100">
        <v>8</v>
      </c>
      <c r="E54" s="212" t="s">
        <v>813</v>
      </c>
    </row>
    <row r="55" spans="1:5" ht="38.25">
      <c r="A55" s="149" t="s">
        <v>65</v>
      </c>
      <c r="B55" s="14" t="s">
        <v>759</v>
      </c>
      <c r="C55" s="100">
        <v>8</v>
      </c>
      <c r="D55" s="100">
        <v>8</v>
      </c>
      <c r="E55" s="68"/>
    </row>
    <row r="56" spans="1:5" ht="51">
      <c r="A56" s="99" t="s">
        <v>66</v>
      </c>
      <c r="B56" s="14" t="s">
        <v>206</v>
      </c>
      <c r="C56" s="100">
        <v>8</v>
      </c>
      <c r="D56" s="100">
        <v>8</v>
      </c>
      <c r="E56" s="68"/>
    </row>
    <row r="57" spans="1:5" s="63" customFormat="1" ht="51">
      <c r="A57" s="149" t="s">
        <v>421</v>
      </c>
      <c r="B57" s="14" t="s">
        <v>128</v>
      </c>
      <c r="C57" s="100">
        <v>8</v>
      </c>
      <c r="D57" s="100">
        <v>8</v>
      </c>
      <c r="E57" s="68"/>
    </row>
    <row r="58" spans="1:5" ht="63.75">
      <c r="A58" s="99" t="s">
        <v>185</v>
      </c>
      <c r="B58" s="14" t="s">
        <v>760</v>
      </c>
      <c r="C58" s="100">
        <v>8</v>
      </c>
      <c r="D58" s="100">
        <v>8</v>
      </c>
      <c r="E58" s="68"/>
    </row>
    <row r="59" spans="1:5" ht="51">
      <c r="A59" s="149" t="s">
        <v>131</v>
      </c>
      <c r="B59" s="14" t="s">
        <v>422</v>
      </c>
      <c r="C59" s="100">
        <v>8</v>
      </c>
      <c r="D59" s="100">
        <v>8</v>
      </c>
      <c r="E59" s="68"/>
    </row>
    <row r="60" spans="1:5" ht="76.5">
      <c r="A60" s="99" t="s">
        <v>133</v>
      </c>
      <c r="B60" s="14" t="s">
        <v>186</v>
      </c>
      <c r="C60" s="100">
        <v>8</v>
      </c>
      <c r="D60" s="100">
        <v>8</v>
      </c>
      <c r="E60" s="103"/>
    </row>
    <row r="61" spans="1:5" s="136" customFormat="1" ht="51">
      <c r="A61" s="149" t="s">
        <v>333</v>
      </c>
      <c r="B61" s="14" t="s">
        <v>132</v>
      </c>
      <c r="C61" s="100">
        <v>8</v>
      </c>
      <c r="D61" s="100">
        <v>8</v>
      </c>
      <c r="E61" s="103"/>
    </row>
    <row r="62" spans="1:5" s="136" customFormat="1" ht="63.75">
      <c r="A62" s="99" t="s">
        <v>334</v>
      </c>
      <c r="B62" s="14" t="s">
        <v>134</v>
      </c>
      <c r="C62" s="100">
        <v>8</v>
      </c>
      <c r="D62" s="100">
        <v>8</v>
      </c>
      <c r="E62" s="103"/>
    </row>
    <row r="63" spans="1:5" ht="38.25">
      <c r="A63" s="149" t="s">
        <v>335</v>
      </c>
      <c r="B63" s="14" t="s">
        <v>265</v>
      </c>
      <c r="C63" s="100">
        <v>8</v>
      </c>
      <c r="D63" s="100">
        <v>8</v>
      </c>
      <c r="E63" s="103"/>
    </row>
    <row r="64" spans="1:5" ht="114.75">
      <c r="A64" s="99" t="s">
        <v>336</v>
      </c>
      <c r="B64" s="14" t="s">
        <v>348</v>
      </c>
      <c r="C64" s="100">
        <v>8</v>
      </c>
      <c r="D64" s="100">
        <v>8</v>
      </c>
      <c r="E64" s="103"/>
    </row>
    <row r="65" spans="1:5" ht="51">
      <c r="A65" s="99" t="s">
        <v>341</v>
      </c>
      <c r="B65" s="14" t="s">
        <v>86</v>
      </c>
      <c r="C65" s="100">
        <v>8</v>
      </c>
      <c r="D65" s="100">
        <v>8</v>
      </c>
      <c r="E65" s="103"/>
    </row>
    <row r="66" spans="1:5" ht="38.25">
      <c r="A66" s="99" t="s">
        <v>85</v>
      </c>
      <c r="B66" s="203" t="s">
        <v>3</v>
      </c>
      <c r="C66" s="100">
        <v>8</v>
      </c>
      <c r="D66" s="100">
        <v>8</v>
      </c>
      <c r="E66" s="103"/>
    </row>
    <row r="67" spans="1:5" ht="38.25">
      <c r="A67" s="99" t="s">
        <v>2</v>
      </c>
      <c r="B67" s="203" t="s">
        <v>338</v>
      </c>
      <c r="C67" s="100">
        <v>8</v>
      </c>
      <c r="D67" s="100">
        <v>8</v>
      </c>
      <c r="E67" s="103"/>
    </row>
    <row r="68" spans="1:5" ht="51">
      <c r="A68" s="99" t="s">
        <v>28</v>
      </c>
      <c r="B68" s="204" t="s">
        <v>4</v>
      </c>
      <c r="C68" s="100">
        <v>8</v>
      </c>
      <c r="D68" s="100">
        <v>8</v>
      </c>
      <c r="E68" s="103"/>
    </row>
    <row r="69" spans="1:5" ht="12.75">
      <c r="A69" s="99"/>
      <c r="B69" s="14"/>
      <c r="C69" s="100"/>
      <c r="D69" s="100"/>
      <c r="E69" s="103"/>
    </row>
    <row r="70" spans="1:5" ht="12.75">
      <c r="A70" s="301"/>
      <c r="B70" s="101" t="s">
        <v>550</v>
      </c>
      <c r="C70" s="102">
        <f>SUM(C29:C69)</f>
        <v>336</v>
      </c>
      <c r="D70" s="102">
        <f>SUM(D29:D69)</f>
        <v>324</v>
      </c>
      <c r="E70" s="300"/>
    </row>
    <row r="71" spans="1:5" ht="12.75">
      <c r="A71" s="302"/>
      <c r="B71" s="105" t="s">
        <v>498</v>
      </c>
      <c r="C71" s="296">
        <f>+D70/C70</f>
        <v>0.9642857142857143</v>
      </c>
      <c r="D71" s="299"/>
      <c r="E71" s="295"/>
    </row>
    <row r="72" spans="1:5" ht="21">
      <c r="A72" s="308" t="s">
        <v>465</v>
      </c>
      <c r="B72" s="309"/>
      <c r="C72" s="129" t="s">
        <v>495</v>
      </c>
      <c r="D72" s="129" t="s">
        <v>496</v>
      </c>
      <c r="E72" s="130" t="s">
        <v>466</v>
      </c>
    </row>
    <row r="73" spans="1:5" ht="12.75">
      <c r="A73" s="86">
        <v>2.3</v>
      </c>
      <c r="B73" s="305" t="s">
        <v>442</v>
      </c>
      <c r="C73" s="306"/>
      <c r="D73" s="306"/>
      <c r="E73" s="307"/>
    </row>
    <row r="74" spans="1:5" s="63" customFormat="1" ht="25.5">
      <c r="A74" s="109" t="s">
        <v>572</v>
      </c>
      <c r="B74" s="13" t="s">
        <v>146</v>
      </c>
      <c r="C74" s="102">
        <v>16</v>
      </c>
      <c r="D74" s="102">
        <v>16</v>
      </c>
      <c r="E74" s="108"/>
    </row>
    <row r="75" spans="1:5" ht="38.25">
      <c r="A75" s="99" t="s">
        <v>573</v>
      </c>
      <c r="B75" s="14" t="s">
        <v>676</v>
      </c>
      <c r="C75" s="100">
        <v>8</v>
      </c>
      <c r="D75" s="100">
        <v>8</v>
      </c>
      <c r="E75" s="100"/>
    </row>
    <row r="76" spans="1:5" ht="38.25">
      <c r="A76" s="99" t="s">
        <v>574</v>
      </c>
      <c r="B76" s="14" t="s">
        <v>143</v>
      </c>
      <c r="C76" s="100">
        <v>8</v>
      </c>
      <c r="D76" s="100">
        <v>8</v>
      </c>
      <c r="E76" s="100"/>
    </row>
    <row r="77" spans="1:5" s="63" customFormat="1" ht="51">
      <c r="A77" s="109" t="s">
        <v>575</v>
      </c>
      <c r="B77" s="13" t="s">
        <v>349</v>
      </c>
      <c r="C77" s="102">
        <v>16</v>
      </c>
      <c r="D77" s="102">
        <v>16</v>
      </c>
      <c r="E77" s="108"/>
    </row>
    <row r="78" spans="1:5" ht="63.75">
      <c r="A78" s="99" t="s">
        <v>576</v>
      </c>
      <c r="B78" s="14" t="s">
        <v>137</v>
      </c>
      <c r="C78" s="100">
        <v>8</v>
      </c>
      <c r="D78" s="100">
        <v>8</v>
      </c>
      <c r="E78" s="68"/>
    </row>
    <row r="79" spans="1:5" ht="69" customHeight="1">
      <c r="A79" s="99" t="s">
        <v>577</v>
      </c>
      <c r="B79" s="14" t="s">
        <v>678</v>
      </c>
      <c r="C79" s="100">
        <v>8</v>
      </c>
      <c r="D79" s="100">
        <v>8</v>
      </c>
      <c r="E79" s="68"/>
    </row>
    <row r="80" spans="1:5" s="63" customFormat="1" ht="25.5">
      <c r="A80" s="109" t="s">
        <v>578</v>
      </c>
      <c r="B80" s="13" t="s">
        <v>582</v>
      </c>
      <c r="C80" s="102">
        <v>16</v>
      </c>
      <c r="D80" s="102">
        <v>16</v>
      </c>
      <c r="E80" s="108"/>
    </row>
    <row r="81" spans="1:5" ht="89.25">
      <c r="A81" s="99" t="s">
        <v>579</v>
      </c>
      <c r="B81" s="14" t="s">
        <v>31</v>
      </c>
      <c r="C81" s="100">
        <v>8</v>
      </c>
      <c r="D81" s="100">
        <v>8</v>
      </c>
      <c r="E81" s="212" t="s">
        <v>814</v>
      </c>
    </row>
    <row r="82" spans="1:5" ht="25.5">
      <c r="A82" s="99" t="s">
        <v>580</v>
      </c>
      <c r="B82" s="14" t="s">
        <v>144</v>
      </c>
      <c r="C82" s="100">
        <v>4</v>
      </c>
      <c r="D82" s="100">
        <v>4</v>
      </c>
      <c r="E82" s="212" t="s">
        <v>814</v>
      </c>
    </row>
    <row r="83" spans="1:5" ht="38.25">
      <c r="A83" s="99" t="s">
        <v>581</v>
      </c>
      <c r="B83" s="14" t="s">
        <v>356</v>
      </c>
      <c r="C83" s="100">
        <v>4</v>
      </c>
      <c r="D83" s="100">
        <v>4</v>
      </c>
      <c r="E83" s="68"/>
    </row>
    <row r="84" spans="1:5" ht="51">
      <c r="A84" s="99" t="s">
        <v>157</v>
      </c>
      <c r="B84" s="14" t="s">
        <v>382</v>
      </c>
      <c r="C84" s="100">
        <v>8</v>
      </c>
      <c r="D84" s="100">
        <v>0</v>
      </c>
      <c r="E84" s="212" t="s">
        <v>815</v>
      </c>
    </row>
    <row r="85" spans="1:5" ht="38.25">
      <c r="A85" s="99" t="s">
        <v>158</v>
      </c>
      <c r="B85" s="14" t="s">
        <v>383</v>
      </c>
      <c r="C85" s="100">
        <v>8</v>
      </c>
      <c r="D85" s="100">
        <v>8</v>
      </c>
      <c r="E85" s="68"/>
    </row>
    <row r="86" spans="1:5" s="63" customFormat="1" ht="51">
      <c r="A86" s="109" t="s">
        <v>90</v>
      </c>
      <c r="B86" s="13" t="s">
        <v>166</v>
      </c>
      <c r="C86" s="102">
        <v>16</v>
      </c>
      <c r="D86" s="102">
        <v>16</v>
      </c>
      <c r="E86" s="108"/>
    </row>
    <row r="87" spans="1:5" ht="38.25">
      <c r="A87" s="99" t="s">
        <v>677</v>
      </c>
      <c r="B87" s="14" t="s">
        <v>353</v>
      </c>
      <c r="C87" s="100">
        <v>4</v>
      </c>
      <c r="D87" s="100">
        <v>0</v>
      </c>
      <c r="E87" s="212" t="s">
        <v>816</v>
      </c>
    </row>
    <row r="88" spans="1:5" ht="12.75">
      <c r="A88" s="132"/>
      <c r="B88" s="101" t="s">
        <v>550</v>
      </c>
      <c r="C88" s="102">
        <f>SUM(C74:C87)</f>
        <v>132</v>
      </c>
      <c r="D88" s="102">
        <f>SUM(D74:D87)</f>
        <v>120</v>
      </c>
      <c r="E88" s="106"/>
    </row>
    <row r="89" spans="1:5" ht="12.75">
      <c r="A89" s="104"/>
      <c r="B89" s="105" t="s">
        <v>498</v>
      </c>
      <c r="C89" s="296">
        <f>+D88/C88</f>
        <v>0.9090909090909091</v>
      </c>
      <c r="D89" s="299"/>
      <c r="E89" s="106"/>
    </row>
    <row r="90" spans="1:5" ht="21">
      <c r="A90" s="308" t="s">
        <v>465</v>
      </c>
      <c r="B90" s="309"/>
      <c r="C90" s="129" t="s">
        <v>495</v>
      </c>
      <c r="D90" s="129" t="s">
        <v>496</v>
      </c>
      <c r="E90" s="130" t="s">
        <v>466</v>
      </c>
    </row>
    <row r="91" spans="1:5" ht="12.75">
      <c r="A91" s="86">
        <v>2.4</v>
      </c>
      <c r="B91" s="310" t="s">
        <v>409</v>
      </c>
      <c r="C91" s="310"/>
      <c r="D91" s="310"/>
      <c r="E91" s="310"/>
    </row>
    <row r="92" spans="1:5" ht="63.75">
      <c r="A92" s="99" t="s">
        <v>584</v>
      </c>
      <c r="B92" s="14" t="s">
        <v>411</v>
      </c>
      <c r="C92" s="100">
        <v>8</v>
      </c>
      <c r="D92" s="100">
        <v>8</v>
      </c>
      <c r="E92" s="68"/>
    </row>
    <row r="93" spans="1:5" ht="63.75">
      <c r="A93" s="99" t="s">
        <v>585</v>
      </c>
      <c r="B93" s="203" t="s">
        <v>303</v>
      </c>
      <c r="C93" s="100">
        <v>8</v>
      </c>
      <c r="D93" s="100">
        <v>8</v>
      </c>
      <c r="E93" s="68"/>
    </row>
    <row r="94" spans="1:5" ht="63.75">
      <c r="A94" s="99" t="s">
        <v>586</v>
      </c>
      <c r="B94" s="14" t="s">
        <v>322</v>
      </c>
      <c r="C94" s="100">
        <v>8</v>
      </c>
      <c r="D94" s="100">
        <v>8</v>
      </c>
      <c r="E94" s="68"/>
    </row>
    <row r="95" spans="1:5" s="63" customFormat="1" ht="63.75">
      <c r="A95" s="109" t="s">
        <v>587</v>
      </c>
      <c r="B95" s="13" t="s">
        <v>302</v>
      </c>
      <c r="C95" s="102">
        <v>16</v>
      </c>
      <c r="D95" s="102">
        <v>16</v>
      </c>
      <c r="E95" s="108"/>
    </row>
    <row r="96" spans="1:5" ht="63.75">
      <c r="A96" s="99" t="s">
        <v>168</v>
      </c>
      <c r="B96" s="14" t="s">
        <v>323</v>
      </c>
      <c r="C96" s="100">
        <v>8</v>
      </c>
      <c r="D96" s="100">
        <v>8</v>
      </c>
      <c r="E96" s="68"/>
    </row>
    <row r="97" spans="1:5" ht="12.75">
      <c r="A97" s="301"/>
      <c r="B97" s="101" t="s">
        <v>571</v>
      </c>
      <c r="C97" s="102">
        <f>SUM(C92:C96)</f>
        <v>48</v>
      </c>
      <c r="D97" s="102">
        <f>SUM(D92:D96)</f>
        <v>48</v>
      </c>
      <c r="E97" s="300"/>
    </row>
    <row r="98" spans="1:5" ht="12.75">
      <c r="A98" s="302"/>
      <c r="B98" s="105" t="s">
        <v>498</v>
      </c>
      <c r="C98" s="296">
        <f>+D97/C97</f>
        <v>1</v>
      </c>
      <c r="D98" s="299"/>
      <c r="E98" s="295"/>
    </row>
    <row r="99" spans="1:5" ht="21">
      <c r="A99" s="308" t="s">
        <v>465</v>
      </c>
      <c r="B99" s="309"/>
      <c r="C99" s="129" t="s">
        <v>495</v>
      </c>
      <c r="D99" s="129" t="s">
        <v>496</v>
      </c>
      <c r="E99" s="130" t="s">
        <v>466</v>
      </c>
    </row>
    <row r="100" spans="1:5" ht="12.75">
      <c r="A100" s="86">
        <v>2.5</v>
      </c>
      <c r="B100" s="310" t="s">
        <v>444</v>
      </c>
      <c r="C100" s="310"/>
      <c r="D100" s="310"/>
      <c r="E100" s="310"/>
    </row>
    <row r="101" spans="1:5" ht="25.5">
      <c r="A101" s="99" t="s">
        <v>589</v>
      </c>
      <c r="B101" s="14" t="s">
        <v>384</v>
      </c>
      <c r="C101" s="100">
        <v>8</v>
      </c>
      <c r="D101" s="100">
        <v>8</v>
      </c>
      <c r="E101" s="68"/>
    </row>
    <row r="102" spans="1:5" ht="25.5">
      <c r="A102" s="99" t="s">
        <v>590</v>
      </c>
      <c r="B102" s="14" t="s">
        <v>596</v>
      </c>
      <c r="C102" s="100">
        <v>8</v>
      </c>
      <c r="D102" s="100">
        <v>8</v>
      </c>
      <c r="E102" s="68"/>
    </row>
    <row r="103" spans="1:5" ht="63.75">
      <c r="A103" s="99" t="s">
        <v>591</v>
      </c>
      <c r="B103" s="14" t="s">
        <v>597</v>
      </c>
      <c r="C103" s="100">
        <v>8</v>
      </c>
      <c r="D103" s="100">
        <v>0</v>
      </c>
      <c r="E103" s="212" t="s">
        <v>817</v>
      </c>
    </row>
    <row r="104" spans="1:5" ht="63.75">
      <c r="A104" s="99" t="s">
        <v>592</v>
      </c>
      <c r="B104" s="14" t="s">
        <v>598</v>
      </c>
      <c r="C104" s="100">
        <v>8</v>
      </c>
      <c r="D104" s="100">
        <v>0</v>
      </c>
      <c r="E104" s="212" t="s">
        <v>818</v>
      </c>
    </row>
    <row r="105" spans="1:5" ht="38.25">
      <c r="A105" s="99" t="s">
        <v>593</v>
      </c>
      <c r="B105" s="14" t="s">
        <v>599</v>
      </c>
      <c r="C105" s="100">
        <v>4</v>
      </c>
      <c r="D105" s="100">
        <v>4</v>
      </c>
      <c r="E105" s="68"/>
    </row>
    <row r="106" spans="1:5" ht="25.5">
      <c r="A106" s="99" t="s">
        <v>594</v>
      </c>
      <c r="B106" s="14" t="s">
        <v>601</v>
      </c>
      <c r="C106" s="100">
        <v>4</v>
      </c>
      <c r="D106" s="100">
        <v>4</v>
      </c>
      <c r="E106" s="68"/>
    </row>
    <row r="107" spans="1:5" ht="102">
      <c r="A107" s="99" t="s">
        <v>595</v>
      </c>
      <c r="B107" s="14" t="s">
        <v>208</v>
      </c>
      <c r="C107" s="100">
        <v>8</v>
      </c>
      <c r="D107" s="100">
        <v>8</v>
      </c>
      <c r="E107" s="68"/>
    </row>
    <row r="108" spans="1:5" ht="38.25">
      <c r="A108" s="99" t="s">
        <v>751</v>
      </c>
      <c r="B108" s="14" t="s">
        <v>763</v>
      </c>
      <c r="C108" s="100">
        <v>8</v>
      </c>
      <c r="D108" s="100">
        <v>8</v>
      </c>
      <c r="E108" s="68"/>
    </row>
    <row r="109" spans="1:5" ht="12.75">
      <c r="A109" s="301"/>
      <c r="B109" s="101" t="s">
        <v>583</v>
      </c>
      <c r="C109" s="102">
        <f>SUM(C101:C108)</f>
        <v>56</v>
      </c>
      <c r="D109" s="102">
        <f>SUM(D101:D108)</f>
        <v>40</v>
      </c>
      <c r="E109" s="300"/>
    </row>
    <row r="110" spans="1:5" ht="12.75">
      <c r="A110" s="302"/>
      <c r="B110" s="105" t="s">
        <v>498</v>
      </c>
      <c r="C110" s="296">
        <f>+D109/C109</f>
        <v>0.7142857142857143</v>
      </c>
      <c r="D110" s="299"/>
      <c r="E110" s="295"/>
    </row>
    <row r="111" spans="1:5" ht="21">
      <c r="A111" s="308" t="s">
        <v>465</v>
      </c>
      <c r="B111" s="309"/>
      <c r="C111" s="129" t="s">
        <v>495</v>
      </c>
      <c r="D111" s="129" t="s">
        <v>496</v>
      </c>
      <c r="E111" s="130" t="s">
        <v>466</v>
      </c>
    </row>
    <row r="112" spans="1:5" ht="12.75">
      <c r="A112" s="86">
        <v>2.6</v>
      </c>
      <c r="B112" s="310" t="s">
        <v>95</v>
      </c>
      <c r="C112" s="310"/>
      <c r="D112" s="310"/>
      <c r="E112" s="310"/>
    </row>
    <row r="113" spans="1:5" ht="51">
      <c r="A113" s="99" t="s">
        <v>603</v>
      </c>
      <c r="B113" s="14" t="s">
        <v>188</v>
      </c>
      <c r="C113" s="100">
        <v>8</v>
      </c>
      <c r="D113" s="100">
        <v>8</v>
      </c>
      <c r="E113" s="68"/>
    </row>
    <row r="114" spans="1:5" ht="67.5" customHeight="1">
      <c r="A114" s="99" t="s">
        <v>604</v>
      </c>
      <c r="B114" s="14" t="s">
        <v>406</v>
      </c>
      <c r="C114" s="100">
        <v>8</v>
      </c>
      <c r="D114" s="100">
        <v>8</v>
      </c>
      <c r="E114" s="68"/>
    </row>
    <row r="115" spans="1:5" ht="89.25">
      <c r="A115" s="99" t="s">
        <v>605</v>
      </c>
      <c r="B115" s="203" t="s">
        <v>405</v>
      </c>
      <c r="C115" s="100">
        <v>8</v>
      </c>
      <c r="D115" s="100">
        <v>8</v>
      </c>
      <c r="E115" s="106"/>
    </row>
    <row r="116" spans="1:5" ht="76.5">
      <c r="A116" s="99" t="s">
        <v>606</v>
      </c>
      <c r="B116" s="14" t="s">
        <v>408</v>
      </c>
      <c r="C116" s="100">
        <v>8</v>
      </c>
      <c r="D116" s="100">
        <v>8</v>
      </c>
      <c r="E116" s="68"/>
    </row>
    <row r="117" spans="1:5" ht="51">
      <c r="A117" s="99" t="s">
        <v>607</v>
      </c>
      <c r="B117" s="203" t="s">
        <v>407</v>
      </c>
      <c r="C117" s="100">
        <v>8</v>
      </c>
      <c r="D117" s="100">
        <v>0</v>
      </c>
      <c r="E117" s="212" t="s">
        <v>819</v>
      </c>
    </row>
    <row r="118" spans="1:5" ht="51">
      <c r="A118" s="99" t="s">
        <v>608</v>
      </c>
      <c r="B118" s="14" t="s">
        <v>32</v>
      </c>
      <c r="C118" s="100">
        <v>8</v>
      </c>
      <c r="D118" s="100">
        <v>8</v>
      </c>
      <c r="E118" s="68"/>
    </row>
    <row r="119" spans="1:5" ht="76.5">
      <c r="A119" s="99" t="s">
        <v>609</v>
      </c>
      <c r="B119" s="14" t="s">
        <v>145</v>
      </c>
      <c r="C119" s="100">
        <v>8</v>
      </c>
      <c r="D119" s="100">
        <v>8</v>
      </c>
      <c r="E119" s="212" t="s">
        <v>820</v>
      </c>
    </row>
    <row r="120" spans="1:5" ht="114.75">
      <c r="A120" s="99" t="s">
        <v>610</v>
      </c>
      <c r="B120" s="14" t="s">
        <v>209</v>
      </c>
      <c r="C120" s="100">
        <v>8</v>
      </c>
      <c r="D120" s="100">
        <v>8</v>
      </c>
      <c r="E120" s="212" t="s">
        <v>821</v>
      </c>
    </row>
    <row r="121" spans="1:5" ht="51">
      <c r="A121" s="99" t="s">
        <v>611</v>
      </c>
      <c r="B121" s="14" t="s">
        <v>385</v>
      </c>
      <c r="C121" s="100">
        <v>8</v>
      </c>
      <c r="D121" s="100">
        <v>0</v>
      </c>
      <c r="E121" s="212" t="s">
        <v>822</v>
      </c>
    </row>
    <row r="122" spans="1:5" ht="51">
      <c r="A122" s="99" t="s">
        <v>612</v>
      </c>
      <c r="B122" s="14" t="s">
        <v>386</v>
      </c>
      <c r="C122" s="100">
        <v>4</v>
      </c>
      <c r="D122" s="100">
        <v>4</v>
      </c>
      <c r="E122" s="68"/>
    </row>
    <row r="123" spans="1:5" ht="63.75">
      <c r="A123" s="99" t="s">
        <v>613</v>
      </c>
      <c r="B123" s="203" t="s">
        <v>290</v>
      </c>
      <c r="C123" s="100">
        <v>8</v>
      </c>
      <c r="D123" s="100">
        <v>8</v>
      </c>
      <c r="E123" s="68"/>
    </row>
    <row r="124" spans="1:5" ht="76.5">
      <c r="A124" s="99" t="s">
        <v>614</v>
      </c>
      <c r="B124" s="14" t="s">
        <v>291</v>
      </c>
      <c r="C124" s="100">
        <v>8</v>
      </c>
      <c r="D124" s="100">
        <v>0</v>
      </c>
      <c r="E124" s="212" t="s">
        <v>823</v>
      </c>
    </row>
    <row r="125" spans="1:5" ht="51">
      <c r="A125" s="99" t="s">
        <v>615</v>
      </c>
      <c r="B125" s="14" t="s">
        <v>256</v>
      </c>
      <c r="C125" s="100">
        <v>4</v>
      </c>
      <c r="D125" s="100">
        <v>4</v>
      </c>
      <c r="E125" s="68"/>
    </row>
    <row r="126" spans="1:5" ht="51">
      <c r="A126" s="99" t="s">
        <v>616</v>
      </c>
      <c r="B126" s="14" t="s">
        <v>357</v>
      </c>
      <c r="C126" s="100">
        <v>8</v>
      </c>
      <c r="D126" s="100">
        <v>8</v>
      </c>
      <c r="E126" s="68"/>
    </row>
    <row r="127" spans="1:5" ht="51">
      <c r="A127" s="99" t="s">
        <v>617</v>
      </c>
      <c r="B127" s="14" t="s">
        <v>297</v>
      </c>
      <c r="C127" s="100">
        <v>8</v>
      </c>
      <c r="D127" s="100">
        <v>8</v>
      </c>
      <c r="E127" s="68"/>
    </row>
    <row r="128" spans="1:5" ht="127.5">
      <c r="A128" s="99" t="s">
        <v>618</v>
      </c>
      <c r="B128" s="203" t="s">
        <v>296</v>
      </c>
      <c r="C128" s="100">
        <v>8</v>
      </c>
      <c r="D128" s="100">
        <v>8</v>
      </c>
      <c r="E128" s="68"/>
    </row>
    <row r="129" spans="1:5" ht="51">
      <c r="A129" s="99" t="s">
        <v>37</v>
      </c>
      <c r="B129" s="203" t="s">
        <v>285</v>
      </c>
      <c r="C129" s="100">
        <v>8</v>
      </c>
      <c r="D129" s="100">
        <v>8</v>
      </c>
      <c r="E129" s="68"/>
    </row>
    <row r="130" spans="1:5" ht="51">
      <c r="A130" s="99" t="s">
        <v>38</v>
      </c>
      <c r="B130" s="203" t="s">
        <v>284</v>
      </c>
      <c r="C130" s="100">
        <v>8</v>
      </c>
      <c r="D130" s="100">
        <v>8</v>
      </c>
      <c r="E130" s="68"/>
    </row>
    <row r="131" spans="1:5" ht="38.25">
      <c r="A131" s="99" t="s">
        <v>39</v>
      </c>
      <c r="B131" s="203" t="s">
        <v>387</v>
      </c>
      <c r="C131" s="100">
        <v>8</v>
      </c>
      <c r="D131" s="100">
        <v>8</v>
      </c>
      <c r="E131" s="68"/>
    </row>
    <row r="132" spans="1:5" ht="63.75">
      <c r="A132" s="99" t="s">
        <v>40</v>
      </c>
      <c r="B132" s="203" t="s">
        <v>293</v>
      </c>
      <c r="C132" s="100">
        <v>8</v>
      </c>
      <c r="D132" s="100">
        <v>8</v>
      </c>
      <c r="E132" s="68"/>
    </row>
    <row r="133" spans="1:5" ht="38.25">
      <c r="A133" s="99" t="s">
        <v>41</v>
      </c>
      <c r="B133" s="14" t="s">
        <v>358</v>
      </c>
      <c r="C133" s="100">
        <v>8</v>
      </c>
      <c r="D133" s="100">
        <v>8</v>
      </c>
      <c r="E133" s="212" t="s">
        <v>824</v>
      </c>
    </row>
    <row r="134" spans="1:5" ht="38.25">
      <c r="A134" s="99" t="s">
        <v>42</v>
      </c>
      <c r="B134" s="14" t="s">
        <v>324</v>
      </c>
      <c r="C134" s="100">
        <v>8</v>
      </c>
      <c r="D134" s="100">
        <v>0</v>
      </c>
      <c r="E134" s="212" t="s">
        <v>825</v>
      </c>
    </row>
    <row r="135" spans="1:5" ht="25.5">
      <c r="A135" s="99" t="s">
        <v>43</v>
      </c>
      <c r="B135" s="203" t="s">
        <v>299</v>
      </c>
      <c r="C135" s="100">
        <v>8</v>
      </c>
      <c r="D135" s="100">
        <v>8</v>
      </c>
      <c r="E135" s="212" t="s">
        <v>826</v>
      </c>
    </row>
    <row r="136" spans="1:5" ht="38.25">
      <c r="A136" s="99" t="s">
        <v>44</v>
      </c>
      <c r="B136" s="14" t="s">
        <v>761</v>
      </c>
      <c r="C136" s="100">
        <v>8</v>
      </c>
      <c r="D136" s="100">
        <v>8</v>
      </c>
      <c r="E136" s="68"/>
    </row>
    <row r="137" spans="1:5" ht="38.25">
      <c r="A137" s="99" t="s">
        <v>184</v>
      </c>
      <c r="B137" s="14" t="s">
        <v>298</v>
      </c>
      <c r="C137" s="100">
        <v>8</v>
      </c>
      <c r="D137" s="100">
        <v>8</v>
      </c>
      <c r="E137" s="68"/>
    </row>
    <row r="138" spans="1:5" ht="51">
      <c r="A138" s="99" t="s">
        <v>45</v>
      </c>
      <c r="B138" s="14" t="s">
        <v>762</v>
      </c>
      <c r="C138" s="100">
        <v>8</v>
      </c>
      <c r="D138" s="100">
        <v>0</v>
      </c>
      <c r="E138" s="212" t="s">
        <v>827</v>
      </c>
    </row>
    <row r="139" spans="1:5" ht="63.75">
      <c r="A139" s="99" t="s">
        <v>96</v>
      </c>
      <c r="B139" s="14" t="s">
        <v>274</v>
      </c>
      <c r="C139" s="100">
        <v>8</v>
      </c>
      <c r="D139" s="100">
        <v>8</v>
      </c>
      <c r="E139" s="212" t="s">
        <v>828</v>
      </c>
    </row>
    <row r="140" spans="1:5" ht="63.75">
      <c r="A140" s="99" t="s">
        <v>97</v>
      </c>
      <c r="B140" s="14" t="s">
        <v>286</v>
      </c>
      <c r="C140" s="100">
        <v>8</v>
      </c>
      <c r="D140" s="100">
        <v>8</v>
      </c>
      <c r="E140" s="68"/>
    </row>
    <row r="141" spans="1:5" ht="38.25">
      <c r="A141" s="99" t="s">
        <v>125</v>
      </c>
      <c r="B141" s="14" t="s">
        <v>764</v>
      </c>
      <c r="C141" s="100">
        <v>8</v>
      </c>
      <c r="D141" s="100">
        <v>8</v>
      </c>
      <c r="E141" s="68"/>
    </row>
    <row r="142" spans="1:5" ht="25.5">
      <c r="A142" s="99" t="s">
        <v>126</v>
      </c>
      <c r="B142" s="14" t="s">
        <v>275</v>
      </c>
      <c r="C142" s="100">
        <v>8</v>
      </c>
      <c r="D142" s="100">
        <v>8</v>
      </c>
      <c r="E142" s="68"/>
    </row>
    <row r="143" spans="1:5" ht="25.5">
      <c r="A143" s="99" t="s">
        <v>127</v>
      </c>
      <c r="B143" s="14" t="s">
        <v>0</v>
      </c>
      <c r="C143" s="100">
        <v>4</v>
      </c>
      <c r="D143" s="100">
        <v>4</v>
      </c>
      <c r="E143" s="68"/>
    </row>
    <row r="144" spans="1:5" ht="12.75">
      <c r="A144" s="301"/>
      <c r="B144" s="101" t="s">
        <v>588</v>
      </c>
      <c r="C144" s="102">
        <f>SUM(C113:C143)</f>
        <v>236</v>
      </c>
      <c r="D144" s="102">
        <f>SUM(D113:D143)</f>
        <v>196</v>
      </c>
      <c r="E144" s="300"/>
    </row>
    <row r="145" spans="1:5" ht="12.75">
      <c r="A145" s="302"/>
      <c r="B145" s="105" t="s">
        <v>498</v>
      </c>
      <c r="C145" s="296">
        <f>+D144/C144</f>
        <v>0.8305084745762712</v>
      </c>
      <c r="D145" s="299"/>
      <c r="E145" s="295"/>
    </row>
    <row r="146" spans="1:5" ht="21">
      <c r="A146" s="308" t="s">
        <v>465</v>
      </c>
      <c r="B146" s="309"/>
      <c r="C146" s="129" t="s">
        <v>495</v>
      </c>
      <c r="D146" s="129" t="s">
        <v>496</v>
      </c>
      <c r="E146" s="130" t="s">
        <v>466</v>
      </c>
    </row>
    <row r="147" spans="1:5" ht="12.75">
      <c r="A147" s="86">
        <v>2.7</v>
      </c>
      <c r="B147" s="305" t="s">
        <v>173</v>
      </c>
      <c r="C147" s="306"/>
      <c r="D147" s="306"/>
      <c r="E147" s="307"/>
    </row>
    <row r="148" spans="1:5" ht="25.5">
      <c r="A148" s="99" t="s">
        <v>620</v>
      </c>
      <c r="B148" s="14" t="s">
        <v>359</v>
      </c>
      <c r="C148" s="100">
        <v>8</v>
      </c>
      <c r="D148" s="100">
        <v>8</v>
      </c>
      <c r="E148" s="68"/>
    </row>
    <row r="149" spans="1:5" ht="51">
      <c r="A149" s="99" t="s">
        <v>621</v>
      </c>
      <c r="B149" s="203" t="s">
        <v>300</v>
      </c>
      <c r="C149" s="100">
        <v>8</v>
      </c>
      <c r="D149" s="100">
        <v>8</v>
      </c>
      <c r="E149" s="68"/>
    </row>
    <row r="150" spans="1:5" ht="38.25">
      <c r="A150" s="99" t="s">
        <v>622</v>
      </c>
      <c r="B150" s="14" t="s">
        <v>388</v>
      </c>
      <c r="C150" s="100">
        <v>4</v>
      </c>
      <c r="D150" s="100">
        <v>4</v>
      </c>
      <c r="E150" s="68"/>
    </row>
    <row r="151" spans="1:5" ht="51">
      <c r="A151" s="99" t="s">
        <v>623</v>
      </c>
      <c r="B151" s="14" t="s">
        <v>174</v>
      </c>
      <c r="C151" s="100">
        <v>4</v>
      </c>
      <c r="D151" s="100">
        <v>4</v>
      </c>
      <c r="E151" s="68"/>
    </row>
    <row r="152" spans="1:5" ht="38.25">
      <c r="A152" s="99" t="s">
        <v>624</v>
      </c>
      <c r="B152" s="14" t="s">
        <v>389</v>
      </c>
      <c r="C152" s="100">
        <v>4</v>
      </c>
      <c r="D152" s="100">
        <v>4</v>
      </c>
      <c r="E152" s="68"/>
    </row>
    <row r="153" spans="1:5" ht="38.25">
      <c r="A153" s="99" t="s">
        <v>625</v>
      </c>
      <c r="B153" s="14" t="s">
        <v>390</v>
      </c>
      <c r="C153" s="100">
        <v>8</v>
      </c>
      <c r="D153" s="100">
        <v>8</v>
      </c>
      <c r="E153" s="68"/>
    </row>
    <row r="154" spans="1:5" ht="38.25">
      <c r="A154" s="99" t="s">
        <v>626</v>
      </c>
      <c r="B154" s="14" t="s">
        <v>152</v>
      </c>
      <c r="C154" s="100">
        <v>8</v>
      </c>
      <c r="D154" s="100">
        <v>8</v>
      </c>
      <c r="E154" s="68"/>
    </row>
    <row r="155" spans="1:5" ht="51">
      <c r="A155" s="99" t="s">
        <v>151</v>
      </c>
      <c r="B155" s="14" t="s">
        <v>153</v>
      </c>
      <c r="C155" s="100">
        <v>8</v>
      </c>
      <c r="D155" s="100">
        <v>8</v>
      </c>
      <c r="E155" s="68"/>
    </row>
    <row r="156" spans="1:5" ht="38.25">
      <c r="A156" s="99" t="s">
        <v>301</v>
      </c>
      <c r="B156" s="14" t="s">
        <v>175</v>
      </c>
      <c r="C156" s="100">
        <v>4</v>
      </c>
      <c r="D156" s="100">
        <v>4</v>
      </c>
      <c r="E156" s="68"/>
    </row>
    <row r="157" spans="1:5" ht="12.75">
      <c r="A157" s="301"/>
      <c r="B157" s="101" t="s">
        <v>602</v>
      </c>
      <c r="C157" s="102">
        <f>SUM(C148:C156)</f>
        <v>56</v>
      </c>
      <c r="D157" s="102">
        <f>SUM(D148:D156)</f>
        <v>56</v>
      </c>
      <c r="E157" s="300"/>
    </row>
    <row r="158" spans="1:5" ht="12.75">
      <c r="A158" s="302"/>
      <c r="B158" s="105" t="s">
        <v>498</v>
      </c>
      <c r="C158" s="296">
        <f>+D157/C157</f>
        <v>1</v>
      </c>
      <c r="D158" s="299"/>
      <c r="E158" s="295"/>
    </row>
    <row r="159" spans="1:5" ht="21">
      <c r="A159" s="308" t="s">
        <v>465</v>
      </c>
      <c r="B159" s="309"/>
      <c r="C159" s="129" t="s">
        <v>495</v>
      </c>
      <c r="D159" s="129" t="s">
        <v>496</v>
      </c>
      <c r="E159" s="130" t="s">
        <v>466</v>
      </c>
    </row>
    <row r="160" spans="1:5" ht="12.75">
      <c r="A160" s="86">
        <v>2.8</v>
      </c>
      <c r="B160" s="305" t="s">
        <v>446</v>
      </c>
      <c r="C160" s="306"/>
      <c r="D160" s="306"/>
      <c r="E160" s="307"/>
    </row>
    <row r="161" spans="1:5" ht="38.25">
      <c r="A161" s="99" t="s">
        <v>627</v>
      </c>
      <c r="B161" s="14" t="s">
        <v>369</v>
      </c>
      <c r="C161" s="100">
        <v>8</v>
      </c>
      <c r="D161" s="100">
        <v>8</v>
      </c>
      <c r="E161" s="68"/>
    </row>
    <row r="162" spans="1:5" ht="38.25">
      <c r="A162" s="99" t="s">
        <v>628</v>
      </c>
      <c r="B162" s="14" t="s">
        <v>176</v>
      </c>
      <c r="C162" s="100">
        <v>8</v>
      </c>
      <c r="D162" s="100">
        <v>8</v>
      </c>
      <c r="E162" s="68"/>
    </row>
    <row r="163" spans="1:5" ht="102">
      <c r="A163" s="99" t="s">
        <v>629</v>
      </c>
      <c r="B163" s="14" t="s">
        <v>210</v>
      </c>
      <c r="C163" s="100">
        <v>8</v>
      </c>
      <c r="D163" s="100">
        <v>8</v>
      </c>
      <c r="E163" s="68"/>
    </row>
    <row r="164" spans="1:5" ht="51">
      <c r="A164" s="99" t="s">
        <v>630</v>
      </c>
      <c r="B164" s="14" t="s">
        <v>211</v>
      </c>
      <c r="C164" s="100">
        <v>8</v>
      </c>
      <c r="D164" s="100">
        <v>8</v>
      </c>
      <c r="E164" s="212" t="s">
        <v>829</v>
      </c>
    </row>
    <row r="165" spans="1:5" ht="51">
      <c r="A165" s="99" t="s">
        <v>631</v>
      </c>
      <c r="B165" s="14" t="s">
        <v>325</v>
      </c>
      <c r="C165" s="100">
        <v>8</v>
      </c>
      <c r="D165" s="100">
        <v>8</v>
      </c>
      <c r="E165" s="212" t="s">
        <v>829</v>
      </c>
    </row>
    <row r="166" spans="1:5" s="63" customFormat="1" ht="51">
      <c r="A166" s="99" t="s">
        <v>632</v>
      </c>
      <c r="B166" s="14" t="s">
        <v>370</v>
      </c>
      <c r="C166" s="100">
        <v>8</v>
      </c>
      <c r="D166" s="100">
        <v>8</v>
      </c>
      <c r="E166" s="212" t="s">
        <v>829</v>
      </c>
    </row>
    <row r="167" spans="1:5" ht="25.5">
      <c r="A167" s="99" t="s">
        <v>633</v>
      </c>
      <c r="B167" s="14" t="s">
        <v>326</v>
      </c>
      <c r="C167" s="100">
        <v>8</v>
      </c>
      <c r="D167" s="100">
        <v>8</v>
      </c>
      <c r="E167" s="212" t="s">
        <v>829</v>
      </c>
    </row>
    <row r="168" spans="1:5" ht="38.25">
      <c r="A168" s="99" t="s">
        <v>634</v>
      </c>
      <c r="B168" s="14" t="s">
        <v>371</v>
      </c>
      <c r="C168" s="100">
        <v>8</v>
      </c>
      <c r="D168" s="100">
        <v>8</v>
      </c>
      <c r="E168" s="212" t="s">
        <v>830</v>
      </c>
    </row>
    <row r="169" spans="1:5" ht="38.25">
      <c r="A169" s="99" t="s">
        <v>635</v>
      </c>
      <c r="B169" s="14" t="s">
        <v>639</v>
      </c>
      <c r="C169" s="100">
        <v>8</v>
      </c>
      <c r="D169" s="100">
        <v>8</v>
      </c>
      <c r="E169" s="212" t="s">
        <v>829</v>
      </c>
    </row>
    <row r="170" spans="1:5" ht="25.5">
      <c r="A170" s="109" t="s">
        <v>636</v>
      </c>
      <c r="B170" s="13" t="s">
        <v>418</v>
      </c>
      <c r="C170" s="102">
        <v>16</v>
      </c>
      <c r="D170" s="102">
        <v>16</v>
      </c>
      <c r="E170" s="212" t="s">
        <v>829</v>
      </c>
    </row>
    <row r="171" spans="1:5" ht="25.5">
      <c r="A171" s="99" t="s">
        <v>637</v>
      </c>
      <c r="B171" s="14" t="s">
        <v>327</v>
      </c>
      <c r="C171" s="100">
        <v>8</v>
      </c>
      <c r="D171" s="100">
        <v>8</v>
      </c>
      <c r="E171" s="212" t="s">
        <v>829</v>
      </c>
    </row>
    <row r="172" spans="1:5" ht="89.25">
      <c r="A172" s="99" t="s">
        <v>638</v>
      </c>
      <c r="B172" s="14" t="s">
        <v>276</v>
      </c>
      <c r="C172" s="100">
        <v>8</v>
      </c>
      <c r="D172" s="100">
        <v>8</v>
      </c>
      <c r="E172" s="68"/>
    </row>
    <row r="173" spans="1:5" ht="76.5">
      <c r="A173" s="99" t="s">
        <v>328</v>
      </c>
      <c r="B173" s="14" t="s">
        <v>329</v>
      </c>
      <c r="C173" s="100">
        <v>8</v>
      </c>
      <c r="D173" s="100">
        <v>8</v>
      </c>
      <c r="E173" s="212" t="s">
        <v>829</v>
      </c>
    </row>
    <row r="174" spans="1:5" ht="12.75">
      <c r="A174" s="301"/>
      <c r="B174" s="101" t="s">
        <v>619</v>
      </c>
      <c r="C174" s="102">
        <f>SUM(C161:C173)</f>
        <v>112</v>
      </c>
      <c r="D174" s="102">
        <f>SUM(D161:D173)</f>
        <v>112</v>
      </c>
      <c r="E174" s="300"/>
    </row>
    <row r="175" spans="1:5" ht="12.75">
      <c r="A175" s="302"/>
      <c r="B175" s="105" t="s">
        <v>498</v>
      </c>
      <c r="C175" s="296">
        <f>+D174/C174</f>
        <v>1</v>
      </c>
      <c r="D175" s="299"/>
      <c r="E175" s="295"/>
    </row>
    <row r="176" spans="1:5" ht="21">
      <c r="A176" s="308" t="s">
        <v>465</v>
      </c>
      <c r="B176" s="309"/>
      <c r="C176" s="129" t="s">
        <v>495</v>
      </c>
      <c r="D176" s="129" t="s">
        <v>496</v>
      </c>
      <c r="E176" s="130" t="s">
        <v>466</v>
      </c>
    </row>
    <row r="177" spans="1:5" s="63" customFormat="1" ht="12.75">
      <c r="A177" s="86">
        <v>2.9</v>
      </c>
      <c r="B177" s="305" t="s">
        <v>447</v>
      </c>
      <c r="C177" s="306"/>
      <c r="D177" s="306"/>
      <c r="E177" s="307"/>
    </row>
    <row r="178" spans="1:5" ht="25.5">
      <c r="A178" s="99" t="s">
        <v>641</v>
      </c>
      <c r="B178" s="14" t="s">
        <v>419</v>
      </c>
      <c r="C178" s="100">
        <v>8</v>
      </c>
      <c r="D178" s="100">
        <v>8</v>
      </c>
      <c r="E178" s="68"/>
    </row>
    <row r="179" spans="1:5" ht="51">
      <c r="A179" s="99" t="s">
        <v>642</v>
      </c>
      <c r="B179" s="14" t="s">
        <v>753</v>
      </c>
      <c r="C179" s="100">
        <v>8</v>
      </c>
      <c r="D179" s="100">
        <v>8</v>
      </c>
      <c r="E179" s="68" t="s">
        <v>745</v>
      </c>
    </row>
    <row r="180" spans="1:5" ht="51">
      <c r="A180" s="99" t="s">
        <v>643</v>
      </c>
      <c r="B180" s="14" t="s">
        <v>330</v>
      </c>
      <c r="C180" s="100">
        <v>8</v>
      </c>
      <c r="D180" s="100">
        <v>8</v>
      </c>
      <c r="E180" s="68"/>
    </row>
    <row r="181" spans="1:5" ht="114.75">
      <c r="A181" s="109" t="s">
        <v>644</v>
      </c>
      <c r="B181" s="13" t="s">
        <v>98</v>
      </c>
      <c r="C181" s="102">
        <v>16</v>
      </c>
      <c r="D181" s="102">
        <v>16</v>
      </c>
      <c r="E181" s="108"/>
    </row>
    <row r="182" spans="1:5" ht="51">
      <c r="A182" s="99" t="s">
        <v>645</v>
      </c>
      <c r="B182" s="14" t="s">
        <v>119</v>
      </c>
      <c r="C182" s="100">
        <v>8</v>
      </c>
      <c r="D182" s="100">
        <v>8</v>
      </c>
      <c r="E182" s="68"/>
    </row>
    <row r="183" spans="1:5" ht="38.25">
      <c r="A183" s="99" t="s">
        <v>646</v>
      </c>
      <c r="B183" s="14" t="s">
        <v>331</v>
      </c>
      <c r="C183" s="100">
        <v>8</v>
      </c>
      <c r="D183" s="100">
        <v>8</v>
      </c>
      <c r="E183" s="68"/>
    </row>
    <row r="184" spans="1:5" ht="76.5">
      <c r="A184" s="99" t="s">
        <v>647</v>
      </c>
      <c r="B184" s="14" t="s">
        <v>244</v>
      </c>
      <c r="C184" s="100">
        <v>8</v>
      </c>
      <c r="D184" s="100">
        <v>8</v>
      </c>
      <c r="E184" s="68"/>
    </row>
    <row r="185" spans="1:5" ht="51">
      <c r="A185" s="99" t="s">
        <v>648</v>
      </c>
      <c r="B185" s="14" t="s">
        <v>332</v>
      </c>
      <c r="C185" s="100">
        <v>8</v>
      </c>
      <c r="D185" s="100">
        <v>8</v>
      </c>
      <c r="E185" s="68"/>
    </row>
    <row r="186" spans="1:5" ht="38.25">
      <c r="A186" s="99" t="s">
        <v>649</v>
      </c>
      <c r="B186" s="14" t="s">
        <v>212</v>
      </c>
      <c r="C186" s="100">
        <v>4</v>
      </c>
      <c r="D186" s="100">
        <v>4</v>
      </c>
      <c r="E186" s="68"/>
    </row>
    <row r="187" spans="1:5" ht="51">
      <c r="A187" s="99" t="s">
        <v>245</v>
      </c>
      <c r="B187" s="14" t="s">
        <v>213</v>
      </c>
      <c r="C187" s="100">
        <v>8</v>
      </c>
      <c r="D187" s="100">
        <v>8</v>
      </c>
      <c r="E187" s="68"/>
    </row>
    <row r="188" spans="1:5" ht="12.75">
      <c r="A188" s="301"/>
      <c r="B188" s="101" t="s">
        <v>640</v>
      </c>
      <c r="C188" s="102">
        <f>SUM(C178:C187)</f>
        <v>84</v>
      </c>
      <c r="D188" s="102">
        <f>SUM(D178:D187)</f>
        <v>84</v>
      </c>
      <c r="E188" s="300"/>
    </row>
    <row r="189" spans="1:5" ht="12.75">
      <c r="A189" s="302"/>
      <c r="B189" s="105" t="s">
        <v>498</v>
      </c>
      <c r="C189" s="296">
        <f>+D188/C188</f>
        <v>1</v>
      </c>
      <c r="D189" s="299"/>
      <c r="E189" s="295"/>
    </row>
    <row r="190" spans="1:5" ht="21">
      <c r="A190" s="308" t="s">
        <v>465</v>
      </c>
      <c r="B190" s="309"/>
      <c r="C190" s="129" t="s">
        <v>495</v>
      </c>
      <c r="D190" s="129" t="s">
        <v>496</v>
      </c>
      <c r="E190" s="130" t="s">
        <v>466</v>
      </c>
    </row>
    <row r="191" spans="1:5" ht="12.75">
      <c r="A191" s="133" t="s">
        <v>441</v>
      </c>
      <c r="B191" s="305" t="s">
        <v>651</v>
      </c>
      <c r="C191" s="306"/>
      <c r="D191" s="306"/>
      <c r="E191" s="307"/>
    </row>
    <row r="192" spans="1:5" ht="63" customHeight="1">
      <c r="A192" s="99" t="s">
        <v>652</v>
      </c>
      <c r="B192" s="14" t="s">
        <v>681</v>
      </c>
      <c r="C192" s="100">
        <v>8</v>
      </c>
      <c r="D192" s="100">
        <v>8</v>
      </c>
      <c r="E192" s="68"/>
    </row>
    <row r="193" spans="1:5" s="63" customFormat="1" ht="51">
      <c r="A193" s="99" t="s">
        <v>653</v>
      </c>
      <c r="B193" s="14" t="s">
        <v>420</v>
      </c>
      <c r="C193" s="100">
        <v>4</v>
      </c>
      <c r="D193" s="100">
        <v>4</v>
      </c>
      <c r="E193" s="68"/>
    </row>
    <row r="194" spans="1:5" ht="51">
      <c r="A194" s="99" t="s">
        <v>654</v>
      </c>
      <c r="B194" s="14" t="s">
        <v>177</v>
      </c>
      <c r="C194" s="100">
        <v>8</v>
      </c>
      <c r="D194" s="100">
        <v>8</v>
      </c>
      <c r="E194" s="68"/>
    </row>
    <row r="195" spans="1:5" ht="76.5">
      <c r="A195" s="99" t="s">
        <v>655</v>
      </c>
      <c r="B195" s="14" t="s">
        <v>227</v>
      </c>
      <c r="C195" s="100">
        <v>8</v>
      </c>
      <c r="D195" s="100">
        <v>8</v>
      </c>
      <c r="E195" s="68"/>
    </row>
    <row r="196" spans="1:5" ht="51">
      <c r="A196" s="99" t="s">
        <v>656</v>
      </c>
      <c r="B196" s="14" t="s">
        <v>663</v>
      </c>
      <c r="C196" s="100">
        <v>8</v>
      </c>
      <c r="D196" s="100">
        <v>8</v>
      </c>
      <c r="E196" s="68"/>
    </row>
    <row r="197" spans="1:5" ht="212.25" customHeight="1">
      <c r="A197" s="109" t="s">
        <v>657</v>
      </c>
      <c r="B197" s="205" t="s">
        <v>679</v>
      </c>
      <c r="C197" s="102">
        <v>16</v>
      </c>
      <c r="D197" s="102">
        <v>0</v>
      </c>
      <c r="E197" s="108" t="s">
        <v>831</v>
      </c>
    </row>
    <row r="198" spans="1:5" ht="76.5">
      <c r="A198" s="99" t="s">
        <v>658</v>
      </c>
      <c r="B198" s="203" t="s">
        <v>18</v>
      </c>
      <c r="C198" s="100">
        <v>8</v>
      </c>
      <c r="D198" s="100">
        <v>8</v>
      </c>
      <c r="E198" s="68"/>
    </row>
    <row r="199" spans="1:5" ht="76.5">
      <c r="A199" s="99" t="s">
        <v>659</v>
      </c>
      <c r="B199" s="14" t="s">
        <v>702</v>
      </c>
      <c r="C199" s="100">
        <v>8</v>
      </c>
      <c r="D199" s="100">
        <v>8</v>
      </c>
      <c r="E199" s="68"/>
    </row>
    <row r="200" spans="1:5" ht="38.25">
      <c r="A200" s="99" t="s">
        <v>660</v>
      </c>
      <c r="B200" s="14" t="s">
        <v>99</v>
      </c>
      <c r="C200" s="100">
        <v>8</v>
      </c>
      <c r="D200" s="100">
        <v>8</v>
      </c>
      <c r="E200" s="68"/>
    </row>
    <row r="201" spans="1:5" ht="63.75">
      <c r="A201" s="99" t="s">
        <v>661</v>
      </c>
      <c r="B201" s="14" t="s">
        <v>524</v>
      </c>
      <c r="C201" s="100">
        <v>8</v>
      </c>
      <c r="D201" s="100">
        <v>0</v>
      </c>
      <c r="E201" s="212" t="s">
        <v>832</v>
      </c>
    </row>
    <row r="202" spans="1:5" ht="75" customHeight="1">
      <c r="A202" s="99" t="s">
        <v>662</v>
      </c>
      <c r="B202" s="14" t="s">
        <v>723</v>
      </c>
      <c r="C202" s="100">
        <v>8</v>
      </c>
      <c r="D202" s="100">
        <v>8</v>
      </c>
      <c r="E202" s="68"/>
    </row>
    <row r="203" spans="1:5" ht="38.25">
      <c r="A203" s="99" t="s">
        <v>516</v>
      </c>
      <c r="B203" s="14" t="s">
        <v>372</v>
      </c>
      <c r="C203" s="100">
        <v>4</v>
      </c>
      <c r="D203" s="100">
        <v>4</v>
      </c>
      <c r="E203" s="68"/>
    </row>
    <row r="204" spans="1:5" ht="25.5">
      <c r="A204" s="99" t="s">
        <v>19</v>
      </c>
      <c r="B204" s="14" t="s">
        <v>529</v>
      </c>
      <c r="C204" s="100">
        <v>8</v>
      </c>
      <c r="D204" s="100">
        <v>8</v>
      </c>
      <c r="E204" s="68"/>
    </row>
    <row r="205" spans="1:5" ht="51">
      <c r="A205" s="99" t="s">
        <v>680</v>
      </c>
      <c r="B205" s="14" t="s">
        <v>415</v>
      </c>
      <c r="C205" s="100">
        <v>8</v>
      </c>
      <c r="D205" s="100">
        <v>8</v>
      </c>
      <c r="E205" s="68"/>
    </row>
    <row r="206" spans="1:5" ht="12.75">
      <c r="A206" s="301"/>
      <c r="B206" s="101" t="s">
        <v>650</v>
      </c>
      <c r="C206" s="102">
        <f>SUM(C192:C205)</f>
        <v>112</v>
      </c>
      <c r="D206" s="102">
        <f>SUM(D192:D205)</f>
        <v>88</v>
      </c>
      <c r="E206" s="300"/>
    </row>
    <row r="207" spans="1:5" ht="12.75">
      <c r="A207" s="302"/>
      <c r="B207" s="105" t="s">
        <v>498</v>
      </c>
      <c r="C207" s="296">
        <f>+D206/C206</f>
        <v>0.7857142857142857</v>
      </c>
      <c r="D207" s="299"/>
      <c r="E207" s="295"/>
    </row>
    <row r="208" spans="1:5" ht="21">
      <c r="A208" s="308" t="s">
        <v>465</v>
      </c>
      <c r="B208" s="309"/>
      <c r="C208" s="129" t="s">
        <v>495</v>
      </c>
      <c r="D208" s="129" t="s">
        <v>496</v>
      </c>
      <c r="E208" s="130" t="s">
        <v>466</v>
      </c>
    </row>
    <row r="209" spans="1:5" ht="12.75">
      <c r="A209" s="133" t="s">
        <v>664</v>
      </c>
      <c r="B209" s="305" t="s">
        <v>449</v>
      </c>
      <c r="C209" s="306"/>
      <c r="D209" s="306"/>
      <c r="E209" s="307"/>
    </row>
    <row r="210" spans="1:5" ht="51">
      <c r="A210" s="99" t="s">
        <v>665</v>
      </c>
      <c r="B210" s="14" t="s">
        <v>214</v>
      </c>
      <c r="C210" s="100">
        <v>8</v>
      </c>
      <c r="D210" s="100">
        <v>8</v>
      </c>
      <c r="E210" s="68"/>
    </row>
    <row r="211" spans="1:5" ht="38.25">
      <c r="A211" s="99" t="s">
        <v>666</v>
      </c>
      <c r="B211" s="14" t="s">
        <v>726</v>
      </c>
      <c r="C211" s="100">
        <v>8</v>
      </c>
      <c r="D211" s="100">
        <v>8</v>
      </c>
      <c r="E211" s="68"/>
    </row>
    <row r="212" spans="1:5" ht="51">
      <c r="A212" s="99" t="s">
        <v>667</v>
      </c>
      <c r="B212" s="14" t="s">
        <v>530</v>
      </c>
      <c r="C212" s="100">
        <v>8</v>
      </c>
      <c r="D212" s="100">
        <v>8</v>
      </c>
      <c r="E212" s="68"/>
    </row>
    <row r="213" spans="1:5" s="63" customFormat="1" ht="51">
      <c r="A213" s="99" t="s">
        <v>668</v>
      </c>
      <c r="B213" s="14" t="s">
        <v>685</v>
      </c>
      <c r="C213" s="100">
        <v>8</v>
      </c>
      <c r="D213" s="100">
        <v>8</v>
      </c>
      <c r="E213" s="68"/>
    </row>
    <row r="214" spans="1:5" s="63" customFormat="1" ht="140.25">
      <c r="A214" s="99" t="s">
        <v>669</v>
      </c>
      <c r="B214" s="14" t="s">
        <v>727</v>
      </c>
      <c r="C214" s="100">
        <v>8</v>
      </c>
      <c r="D214" s="100">
        <v>0</v>
      </c>
      <c r="E214" s="212" t="s">
        <v>833</v>
      </c>
    </row>
    <row r="215" spans="1:5" ht="114.75">
      <c r="A215" s="99" t="s">
        <v>670</v>
      </c>
      <c r="B215" s="14" t="s">
        <v>100</v>
      </c>
      <c r="C215" s="100">
        <v>8</v>
      </c>
      <c r="D215" s="100">
        <v>8</v>
      </c>
      <c r="E215" s="68"/>
    </row>
    <row r="216" spans="1:5" ht="38.25">
      <c r="A216" s="99" t="s">
        <v>671</v>
      </c>
      <c r="B216" s="14" t="s">
        <v>373</v>
      </c>
      <c r="C216" s="100">
        <v>8</v>
      </c>
      <c r="D216" s="100">
        <v>8</v>
      </c>
      <c r="E216" s="68"/>
    </row>
    <row r="217" spans="1:5" ht="357" customHeight="1">
      <c r="A217" s="109" t="s">
        <v>672</v>
      </c>
      <c r="B217" s="205" t="s">
        <v>20</v>
      </c>
      <c r="C217" s="102">
        <v>16</v>
      </c>
      <c r="D217" s="102">
        <v>16</v>
      </c>
      <c r="E217" s="108"/>
    </row>
    <row r="218" spans="1:5" ht="57.75" customHeight="1">
      <c r="A218" s="109" t="s">
        <v>514</v>
      </c>
      <c r="B218" s="13" t="s">
        <v>287</v>
      </c>
      <c r="C218" s="102">
        <v>16</v>
      </c>
      <c r="D218" s="102">
        <v>16</v>
      </c>
      <c r="E218" s="108"/>
    </row>
    <row r="219" spans="1:5" ht="76.5">
      <c r="A219" s="99" t="s">
        <v>531</v>
      </c>
      <c r="B219" s="14" t="s">
        <v>351</v>
      </c>
      <c r="C219" s="100">
        <v>8</v>
      </c>
      <c r="D219" s="100">
        <v>8</v>
      </c>
      <c r="E219" s="68"/>
    </row>
    <row r="220" spans="1:5" ht="76.5">
      <c r="A220" s="99" t="s">
        <v>352</v>
      </c>
      <c r="B220" s="14" t="s">
        <v>178</v>
      </c>
      <c r="C220" s="100">
        <v>8</v>
      </c>
      <c r="D220" s="100">
        <v>8</v>
      </c>
      <c r="E220" s="68"/>
    </row>
    <row r="221" spans="1:5" ht="89.25">
      <c r="A221" s="99" t="s">
        <v>101</v>
      </c>
      <c r="B221" s="14" t="s">
        <v>414</v>
      </c>
      <c r="C221" s="100">
        <v>8</v>
      </c>
      <c r="D221" s="100">
        <v>8</v>
      </c>
      <c r="E221" s="68"/>
    </row>
    <row r="222" spans="1:5" ht="89.25">
      <c r="A222" s="99" t="s">
        <v>413</v>
      </c>
      <c r="B222" s="14" t="s">
        <v>725</v>
      </c>
      <c r="C222" s="100">
        <v>8</v>
      </c>
      <c r="D222" s="100">
        <v>8</v>
      </c>
      <c r="E222" s="68"/>
    </row>
    <row r="223" spans="1:5" ht="12.75">
      <c r="A223" s="301"/>
      <c r="B223" s="101" t="s">
        <v>673</v>
      </c>
      <c r="C223" s="102">
        <f>SUM(C210:C222)</f>
        <v>120</v>
      </c>
      <c r="D223" s="102">
        <f>SUM(D210:D222)</f>
        <v>112</v>
      </c>
      <c r="E223" s="300"/>
    </row>
    <row r="224" spans="1:5" ht="12.75">
      <c r="A224" s="302"/>
      <c r="B224" s="105" t="s">
        <v>498</v>
      </c>
      <c r="C224" s="296">
        <f>+D223/C223</f>
        <v>0.9333333333333333</v>
      </c>
      <c r="D224" s="299"/>
      <c r="E224" s="295"/>
    </row>
    <row r="225" spans="1:5" ht="12.75">
      <c r="A225" s="311" t="s">
        <v>537</v>
      </c>
      <c r="B225" s="312"/>
      <c r="C225" s="285">
        <f>+C25+C70+C88+C97+C109+C144+C157+C174+C188+C206+C223</f>
        <v>1420</v>
      </c>
      <c r="D225" s="285">
        <f>+D25+D70+D88+D97+D109+D144+D157+D174+D188+D206+D223</f>
        <v>1300</v>
      </c>
      <c r="E225" s="281"/>
    </row>
    <row r="226" spans="1:5" ht="12.75">
      <c r="A226" s="313"/>
      <c r="B226" s="314"/>
      <c r="C226" s="285"/>
      <c r="D226" s="285"/>
      <c r="E226" s="282"/>
    </row>
    <row r="227" spans="1:5" ht="12.75">
      <c r="A227" s="311" t="s">
        <v>499</v>
      </c>
      <c r="B227" s="312"/>
      <c r="C227" s="286">
        <f>+D225/C225</f>
        <v>0.9154929577464789</v>
      </c>
      <c r="D227" s="287"/>
      <c r="E227" s="282"/>
    </row>
    <row r="228" spans="1:5" ht="12.75">
      <c r="A228" s="313"/>
      <c r="B228" s="314"/>
      <c r="C228" s="288"/>
      <c r="D228" s="289"/>
      <c r="E228" s="283"/>
    </row>
    <row r="229" spans="1:5" ht="12.75">
      <c r="A229" s="95"/>
      <c r="B229" s="95"/>
      <c r="C229" s="95"/>
      <c r="D229" s="95"/>
      <c r="E229" s="95"/>
    </row>
    <row r="230" spans="1:5" ht="12.75">
      <c r="A230" s="95"/>
      <c r="B230" s="95"/>
      <c r="C230" s="95"/>
      <c r="D230" s="95"/>
      <c r="E230" s="95"/>
    </row>
    <row r="231" spans="1:5" ht="12.75">
      <c r="A231" s="95"/>
      <c r="B231" s="95"/>
      <c r="C231" s="95"/>
      <c r="D231" s="95"/>
      <c r="E231" s="95"/>
    </row>
    <row r="232" spans="1:5" ht="12.75">
      <c r="A232" s="95"/>
      <c r="B232" s="95"/>
      <c r="C232" s="95"/>
      <c r="D232" s="95"/>
      <c r="E232" s="95"/>
    </row>
    <row r="233" spans="1:5" ht="12.75">
      <c r="A233" s="95"/>
      <c r="B233" s="95"/>
      <c r="C233" s="95"/>
      <c r="D233" s="95"/>
      <c r="E233" s="95"/>
    </row>
    <row r="234" spans="1:5" ht="12.75">
      <c r="A234" s="95"/>
      <c r="B234" s="95"/>
      <c r="C234" s="95"/>
      <c r="D234" s="95"/>
      <c r="E234" s="95"/>
    </row>
    <row r="235" spans="1:5" ht="12.75">
      <c r="A235" s="95"/>
      <c r="B235" s="95"/>
      <c r="C235" s="95"/>
      <c r="D235" s="95"/>
      <c r="E235" s="95"/>
    </row>
    <row r="236" spans="1:5" ht="12.75">
      <c r="A236" s="95"/>
      <c r="B236" s="95"/>
      <c r="C236" s="95"/>
      <c r="D236" s="95"/>
      <c r="E236" s="95"/>
    </row>
    <row r="237" spans="1:5" ht="12.75">
      <c r="A237" s="95"/>
      <c r="B237" s="95"/>
      <c r="C237" s="95"/>
      <c r="D237" s="95"/>
      <c r="E237" s="95"/>
    </row>
    <row r="238" spans="1:5" ht="12.75">
      <c r="A238" s="95"/>
      <c r="B238" s="95"/>
      <c r="C238" s="95"/>
      <c r="D238" s="95"/>
      <c r="E238" s="95"/>
    </row>
    <row r="239" spans="1:5" ht="12.75">
      <c r="A239" s="95"/>
      <c r="B239" s="95"/>
      <c r="C239" s="95"/>
      <c r="D239" s="95"/>
      <c r="E239" s="95"/>
    </row>
    <row r="240" spans="1:5" ht="12.75">
      <c r="A240" s="95"/>
      <c r="B240" s="95"/>
      <c r="C240" s="95"/>
      <c r="D240" s="95"/>
      <c r="E240" s="95"/>
    </row>
    <row r="241" spans="1:5" ht="12.75">
      <c r="A241" s="95"/>
      <c r="B241" s="95"/>
      <c r="C241" s="95"/>
      <c r="D241" s="95"/>
      <c r="E241" s="95"/>
    </row>
  </sheetData>
  <sheetProtection/>
  <mergeCells count="60">
    <mergeCell ref="A223:A224"/>
    <mergeCell ref="E223:E224"/>
    <mergeCell ref="C224:D224"/>
    <mergeCell ref="A225:B226"/>
    <mergeCell ref="C225:C226"/>
    <mergeCell ref="D225:D226"/>
    <mergeCell ref="E225:E228"/>
    <mergeCell ref="A227:B228"/>
    <mergeCell ref="C227:D228"/>
    <mergeCell ref="A208:B208"/>
    <mergeCell ref="B209:E209"/>
    <mergeCell ref="A206:A207"/>
    <mergeCell ref="E206:E207"/>
    <mergeCell ref="C207:D207"/>
    <mergeCell ref="A190:B190"/>
    <mergeCell ref="B191:E191"/>
    <mergeCell ref="A188:A189"/>
    <mergeCell ref="E188:E189"/>
    <mergeCell ref="C189:D189"/>
    <mergeCell ref="B177:E177"/>
    <mergeCell ref="A176:B176"/>
    <mergeCell ref="A174:A175"/>
    <mergeCell ref="E174:E175"/>
    <mergeCell ref="C175:D175"/>
    <mergeCell ref="A5:E5"/>
    <mergeCell ref="A7:B7"/>
    <mergeCell ref="B8:E8"/>
    <mergeCell ref="A25:A26"/>
    <mergeCell ref="E25:E26"/>
    <mergeCell ref="C26:D26"/>
    <mergeCell ref="A27:B27"/>
    <mergeCell ref="B28:E28"/>
    <mergeCell ref="A70:A71"/>
    <mergeCell ref="E70:E71"/>
    <mergeCell ref="C71:D71"/>
    <mergeCell ref="A72:B72"/>
    <mergeCell ref="B73:E73"/>
    <mergeCell ref="C110:D110"/>
    <mergeCell ref="C89:D89"/>
    <mergeCell ref="E97:E98"/>
    <mergeCell ref="A90:B90"/>
    <mergeCell ref="B91:E91"/>
    <mergeCell ref="C98:D98"/>
    <mergeCell ref="A97:A98"/>
    <mergeCell ref="A109:A110"/>
    <mergeCell ref="A111:B111"/>
    <mergeCell ref="C145:D145"/>
    <mergeCell ref="B112:E112"/>
    <mergeCell ref="A99:B99"/>
    <mergeCell ref="B100:E100"/>
    <mergeCell ref="B147:E147"/>
    <mergeCell ref="E109:E110"/>
    <mergeCell ref="A144:A145"/>
    <mergeCell ref="E144:E145"/>
    <mergeCell ref="B160:E160"/>
    <mergeCell ref="E157:E158"/>
    <mergeCell ref="C158:D158"/>
    <mergeCell ref="A159:B159"/>
    <mergeCell ref="A157:A158"/>
    <mergeCell ref="A146:B146"/>
  </mergeCells>
  <printOptions/>
  <pageMargins left="0.5" right="0.5" top="0.75" bottom="0.75" header="0.5" footer="0.5"/>
  <pageSetup horizontalDpi="600" verticalDpi="600" orientation="portrait" scale="69" r:id="rId2"/>
  <headerFooter alignWithMargins="0">
    <oddFooter>&amp;LAuditee Name: ABC&amp;C&amp;A&amp;RPage &amp;P
</oddFooter>
  </headerFooter>
  <rowBreaks count="10" manualBreakCount="10">
    <brk id="26" max="255" man="1"/>
    <brk id="71" max="255" man="1"/>
    <brk id="89" max="255" man="1"/>
    <brk id="98" max="255" man="1"/>
    <brk id="110" max="255" man="1"/>
    <brk id="141" max="255" man="1"/>
    <brk id="154" max="255" man="1"/>
    <brk id="171" max="255" man="1"/>
    <brk id="185" max="255" man="1"/>
    <brk id="203" max="255" man="1"/>
  </rowBreaks>
  <drawing r:id="rId1"/>
</worksheet>
</file>

<file path=xl/worksheets/sheet6.xml><?xml version="1.0" encoding="utf-8"?>
<worksheet xmlns="http://schemas.openxmlformats.org/spreadsheetml/2006/main" xmlns:r="http://schemas.openxmlformats.org/officeDocument/2006/relationships">
  <dimension ref="A1:E82"/>
  <sheetViews>
    <sheetView zoomScale="110" zoomScaleNormal="110" zoomScaleSheetLayoutView="120" zoomScalePageLayoutView="0" workbookViewId="0" topLeftCell="A49">
      <selection activeCell="G39" sqref="G39"/>
    </sheetView>
  </sheetViews>
  <sheetFormatPr defaultColWidth="9.140625" defaultRowHeight="12.75"/>
  <cols>
    <col min="1" max="1" width="6.00390625" style="114" customWidth="1"/>
    <col min="2" max="2" width="36.140625" style="114" customWidth="1"/>
    <col min="3" max="3" width="9.8515625" style="114" customWidth="1"/>
    <col min="4" max="4" width="9.7109375" style="114" customWidth="1"/>
    <col min="5" max="5" width="30.7109375" style="114" customWidth="1"/>
    <col min="6" max="16384" width="9.140625" style="67" customWidth="1"/>
  </cols>
  <sheetData>
    <row r="1" spans="1:5" ht="12.75">
      <c r="A1" s="95"/>
      <c r="B1" s="95"/>
      <c r="C1" s="95"/>
      <c r="D1" s="95"/>
      <c r="E1" s="167" t="s">
        <v>771</v>
      </c>
    </row>
    <row r="2" spans="1:5" ht="12.75">
      <c r="A2" s="95"/>
      <c r="B2" s="95"/>
      <c r="C2" s="95"/>
      <c r="D2" s="95"/>
      <c r="E2" s="95"/>
    </row>
    <row r="3" spans="1:5" ht="12.75">
      <c r="A3" s="95"/>
      <c r="B3" s="95"/>
      <c r="C3" s="95"/>
      <c r="D3" s="95"/>
      <c r="E3" s="95"/>
    </row>
    <row r="4" spans="1:5" ht="12.75">
      <c r="A4" s="95"/>
      <c r="B4" s="95"/>
      <c r="C4" s="95"/>
      <c r="D4" s="95"/>
      <c r="E4" s="95"/>
    </row>
    <row r="5" spans="1:5" ht="18.75" customHeight="1">
      <c r="A5" s="303" t="s">
        <v>682</v>
      </c>
      <c r="B5" s="304"/>
      <c r="C5" s="304"/>
      <c r="D5" s="304"/>
      <c r="E5" s="304"/>
    </row>
    <row r="6" spans="1:5" ht="12.75">
      <c r="A6" s="95"/>
      <c r="B6" s="95"/>
      <c r="C6" s="95"/>
      <c r="D6" s="95"/>
      <c r="E6" s="95"/>
    </row>
    <row r="7" spans="1:5" ht="27" customHeight="1">
      <c r="A7" s="315" t="s">
        <v>465</v>
      </c>
      <c r="B7" s="316"/>
      <c r="C7" s="125" t="s">
        <v>495</v>
      </c>
      <c r="D7" s="125" t="s">
        <v>496</v>
      </c>
      <c r="E7" s="126" t="s">
        <v>466</v>
      </c>
    </row>
    <row r="8" spans="1:5" ht="12.75">
      <c r="A8" s="127">
        <v>3.1</v>
      </c>
      <c r="B8" s="317" t="s">
        <v>279</v>
      </c>
      <c r="C8" s="317"/>
      <c r="D8" s="317"/>
      <c r="E8" s="317"/>
    </row>
    <row r="9" spans="1:5" ht="51">
      <c r="A9" s="99" t="s">
        <v>688</v>
      </c>
      <c r="B9" s="203" t="s">
        <v>310</v>
      </c>
      <c r="C9" s="100">
        <v>8</v>
      </c>
      <c r="D9" s="100">
        <v>8</v>
      </c>
      <c r="E9" s="68"/>
    </row>
    <row r="10" spans="1:5" ht="51">
      <c r="A10" s="99" t="s">
        <v>689</v>
      </c>
      <c r="B10" s="203" t="s">
        <v>311</v>
      </c>
      <c r="C10" s="100">
        <v>8</v>
      </c>
      <c r="D10" s="100">
        <v>8</v>
      </c>
      <c r="E10" s="68"/>
    </row>
    <row r="11" spans="1:5" ht="38.25">
      <c r="A11" s="99" t="s">
        <v>730</v>
      </c>
      <c r="B11" s="203" t="s">
        <v>312</v>
      </c>
      <c r="C11" s="100">
        <v>8</v>
      </c>
      <c r="D11" s="100">
        <v>8</v>
      </c>
      <c r="E11" s="68"/>
    </row>
    <row r="12" spans="1:5" ht="38.25">
      <c r="A12" s="99" t="s">
        <v>306</v>
      </c>
      <c r="B12" s="203" t="s">
        <v>313</v>
      </c>
      <c r="C12" s="100">
        <v>8</v>
      </c>
      <c r="D12" s="100">
        <v>8</v>
      </c>
      <c r="E12" s="68"/>
    </row>
    <row r="13" spans="1:5" ht="51">
      <c r="A13" s="99" t="s">
        <v>307</v>
      </c>
      <c r="B13" s="203" t="s">
        <v>314</v>
      </c>
      <c r="C13" s="100">
        <v>8</v>
      </c>
      <c r="D13" s="100">
        <v>8</v>
      </c>
      <c r="E13" s="68"/>
    </row>
    <row r="14" spans="1:5" ht="45" customHeight="1">
      <c r="A14" s="99" t="s">
        <v>308</v>
      </c>
      <c r="B14" s="203" t="s">
        <v>683</v>
      </c>
      <c r="C14" s="100">
        <v>8</v>
      </c>
      <c r="D14" s="100">
        <v>8</v>
      </c>
      <c r="E14" s="68"/>
    </row>
    <row r="15" spans="1:5" ht="78" customHeight="1">
      <c r="A15" s="99" t="s">
        <v>309</v>
      </c>
      <c r="B15" s="14" t="s">
        <v>691</v>
      </c>
      <c r="C15" s="100">
        <v>8</v>
      </c>
      <c r="D15" s="100">
        <v>8</v>
      </c>
      <c r="E15" s="68" t="s">
        <v>745</v>
      </c>
    </row>
    <row r="16" spans="1:5" ht="93.75" customHeight="1">
      <c r="A16" s="99" t="s">
        <v>684</v>
      </c>
      <c r="B16" s="14" t="s">
        <v>315</v>
      </c>
      <c r="C16" s="100">
        <v>8</v>
      </c>
      <c r="D16" s="100">
        <v>8</v>
      </c>
      <c r="E16" s="68"/>
    </row>
    <row r="17" spans="1:5" ht="12.75">
      <c r="A17" s="301"/>
      <c r="B17" s="101" t="s">
        <v>687</v>
      </c>
      <c r="C17" s="102">
        <f>SUM(C9:C16)</f>
        <v>64</v>
      </c>
      <c r="D17" s="102">
        <f>SUM(D9:D16)</f>
        <v>64</v>
      </c>
      <c r="E17" s="300"/>
    </row>
    <row r="18" spans="1:5" ht="12.75">
      <c r="A18" s="302"/>
      <c r="B18" s="105" t="s">
        <v>498</v>
      </c>
      <c r="C18" s="296">
        <f>+D17/C17</f>
        <v>1</v>
      </c>
      <c r="D18" s="299"/>
      <c r="E18" s="295"/>
    </row>
    <row r="19" spans="1:5" ht="21">
      <c r="A19" s="315" t="s">
        <v>465</v>
      </c>
      <c r="B19" s="316"/>
      <c r="C19" s="125" t="s">
        <v>495</v>
      </c>
      <c r="D19" s="125" t="s">
        <v>496</v>
      </c>
      <c r="E19" s="126" t="s">
        <v>466</v>
      </c>
    </row>
    <row r="20" spans="1:5" ht="12.75">
      <c r="A20" s="127">
        <v>3.2</v>
      </c>
      <c r="B20" s="318" t="s">
        <v>103</v>
      </c>
      <c r="C20" s="318"/>
      <c r="D20" s="318"/>
      <c r="E20" s="318"/>
    </row>
    <row r="21" spans="1:5" ht="51">
      <c r="A21" s="99" t="s">
        <v>692</v>
      </c>
      <c r="B21" s="14" t="s">
        <v>104</v>
      </c>
      <c r="C21" s="100">
        <v>8</v>
      </c>
      <c r="D21" s="100">
        <v>8</v>
      </c>
      <c r="E21" s="68"/>
    </row>
    <row r="22" spans="1:5" ht="51">
      <c r="A22" s="99" t="s">
        <v>693</v>
      </c>
      <c r="B22" s="14" t="s">
        <v>242</v>
      </c>
      <c r="C22" s="100">
        <v>8</v>
      </c>
      <c r="D22" s="100">
        <v>8</v>
      </c>
      <c r="E22" s="68"/>
    </row>
    <row r="23" spans="1:5" ht="51">
      <c r="A23" s="99" t="s">
        <v>690</v>
      </c>
      <c r="B23" s="14" t="s">
        <v>14</v>
      </c>
      <c r="C23" s="100">
        <v>8</v>
      </c>
      <c r="D23" s="100">
        <v>8</v>
      </c>
      <c r="E23" s="68"/>
    </row>
    <row r="24" spans="1:5" ht="43.5" customHeight="1">
      <c r="A24" s="99" t="s">
        <v>15</v>
      </c>
      <c r="B24" s="203" t="s">
        <v>16</v>
      </c>
      <c r="C24" s="100">
        <v>8</v>
      </c>
      <c r="D24" s="100">
        <v>8</v>
      </c>
      <c r="E24" s="212" t="s">
        <v>834</v>
      </c>
    </row>
    <row r="25" spans="1:5" ht="60.75" customHeight="1">
      <c r="A25" s="99" t="s">
        <v>304</v>
      </c>
      <c r="B25" s="203" t="s">
        <v>305</v>
      </c>
      <c r="C25" s="100">
        <v>8</v>
      </c>
      <c r="D25" s="100">
        <v>8</v>
      </c>
      <c r="E25" s="68"/>
    </row>
    <row r="26" spans="1:5" ht="102" customHeight="1">
      <c r="A26" s="99" t="s">
        <v>243</v>
      </c>
      <c r="B26" s="14" t="s">
        <v>403</v>
      </c>
      <c r="C26" s="100">
        <v>8</v>
      </c>
      <c r="D26" s="100">
        <v>8</v>
      </c>
      <c r="E26" s="68"/>
    </row>
    <row r="27" spans="1:5" ht="12.75">
      <c r="A27" s="301"/>
      <c r="B27" s="101" t="s">
        <v>686</v>
      </c>
      <c r="C27" s="102">
        <f>SUM(C21:C26)</f>
        <v>48</v>
      </c>
      <c r="D27" s="102">
        <f>SUM(D21:D26)</f>
        <v>48</v>
      </c>
      <c r="E27" s="300"/>
    </row>
    <row r="28" spans="1:5" ht="12.75">
      <c r="A28" s="302"/>
      <c r="B28" s="105" t="s">
        <v>498</v>
      </c>
      <c r="C28" s="296">
        <f>+D27/C27</f>
        <v>1</v>
      </c>
      <c r="D28" s="299"/>
      <c r="E28" s="295"/>
    </row>
    <row r="29" spans="1:5" ht="21">
      <c r="A29" s="315" t="s">
        <v>465</v>
      </c>
      <c r="B29" s="316"/>
      <c r="C29" s="125" t="s">
        <v>495</v>
      </c>
      <c r="D29" s="125" t="s">
        <v>496</v>
      </c>
      <c r="E29" s="126" t="s">
        <v>466</v>
      </c>
    </row>
    <row r="30" spans="1:5" ht="12.75">
      <c r="A30" s="127">
        <v>3.3</v>
      </c>
      <c r="B30" s="317" t="s">
        <v>452</v>
      </c>
      <c r="C30" s="317"/>
      <c r="D30" s="317"/>
      <c r="E30" s="317"/>
    </row>
    <row r="31" spans="1:5" ht="76.5">
      <c r="A31" s="99" t="s">
        <v>694</v>
      </c>
      <c r="B31" s="14" t="s">
        <v>404</v>
      </c>
      <c r="C31" s="100">
        <v>8</v>
      </c>
      <c r="D31" s="100">
        <v>8</v>
      </c>
      <c r="E31" s="68"/>
    </row>
    <row r="32" spans="1:5" ht="40.5" customHeight="1">
      <c r="A32" s="99" t="s">
        <v>695</v>
      </c>
      <c r="B32" s="203" t="s">
        <v>13</v>
      </c>
      <c r="C32" s="100">
        <v>8</v>
      </c>
      <c r="D32" s="100">
        <v>8</v>
      </c>
      <c r="E32" s="68"/>
    </row>
    <row r="33" spans="1:5" ht="51">
      <c r="A33" s="99" t="s">
        <v>12</v>
      </c>
      <c r="B33" s="14" t="s">
        <v>288</v>
      </c>
      <c r="C33" s="100">
        <v>8</v>
      </c>
      <c r="D33" s="100">
        <v>8</v>
      </c>
      <c r="E33" s="68"/>
    </row>
    <row r="34" spans="1:5" ht="12.75">
      <c r="A34" s="301"/>
      <c r="B34" s="101" t="s">
        <v>696</v>
      </c>
      <c r="C34" s="102">
        <f>SUM(C31:C33)</f>
        <v>24</v>
      </c>
      <c r="D34" s="102">
        <f>SUM(D31:D33)</f>
        <v>24</v>
      </c>
      <c r="E34" s="300"/>
    </row>
    <row r="35" spans="1:5" ht="12.75">
      <c r="A35" s="302"/>
      <c r="B35" s="105" t="s">
        <v>498</v>
      </c>
      <c r="C35" s="296">
        <f>+D34/C34</f>
        <v>1</v>
      </c>
      <c r="D35" s="299"/>
      <c r="E35" s="295"/>
    </row>
    <row r="36" spans="1:5" ht="21">
      <c r="A36" s="315" t="s">
        <v>465</v>
      </c>
      <c r="B36" s="316"/>
      <c r="C36" s="125" t="s">
        <v>495</v>
      </c>
      <c r="D36" s="125" t="s">
        <v>496</v>
      </c>
      <c r="E36" s="126" t="s">
        <v>466</v>
      </c>
    </row>
    <row r="37" spans="1:5" ht="12.75">
      <c r="A37" s="127">
        <v>3.4</v>
      </c>
      <c r="B37" s="317" t="s">
        <v>456</v>
      </c>
      <c r="C37" s="317"/>
      <c r="D37" s="317"/>
      <c r="E37" s="317"/>
    </row>
    <row r="38" spans="1:5" ht="96.75" customHeight="1">
      <c r="A38" s="99" t="s">
        <v>698</v>
      </c>
      <c r="B38" s="14" t="s">
        <v>675</v>
      </c>
      <c r="C38" s="100">
        <v>8</v>
      </c>
      <c r="D38" s="100">
        <v>8</v>
      </c>
      <c r="E38" s="68"/>
    </row>
    <row r="39" spans="1:5" ht="54.75" customHeight="1">
      <c r="A39" s="99" t="s">
        <v>674</v>
      </c>
      <c r="B39" s="14" t="s">
        <v>17</v>
      </c>
      <c r="C39" s="100">
        <v>8</v>
      </c>
      <c r="D39" s="100">
        <v>8</v>
      </c>
      <c r="E39" s="103"/>
    </row>
    <row r="40" spans="1:5" ht="12.75">
      <c r="A40" s="301"/>
      <c r="B40" s="101" t="s">
        <v>697</v>
      </c>
      <c r="C40" s="102">
        <f>SUM(C38:C39)</f>
        <v>16</v>
      </c>
      <c r="D40" s="102">
        <f>SUM(D38:D39)</f>
        <v>16</v>
      </c>
      <c r="E40" s="300"/>
    </row>
    <row r="41" spans="1:5" ht="12.75">
      <c r="A41" s="302"/>
      <c r="B41" s="105" t="s">
        <v>498</v>
      </c>
      <c r="C41" s="296">
        <f>+D40/C40</f>
        <v>1</v>
      </c>
      <c r="D41" s="299"/>
      <c r="E41" s="295"/>
    </row>
    <row r="42" spans="1:5" ht="21">
      <c r="A42" s="315" t="s">
        <v>465</v>
      </c>
      <c r="B42" s="316"/>
      <c r="C42" s="125" t="s">
        <v>495</v>
      </c>
      <c r="D42" s="125" t="s">
        <v>496</v>
      </c>
      <c r="E42" s="126" t="s">
        <v>466</v>
      </c>
    </row>
    <row r="43" spans="1:5" ht="12.75">
      <c r="A43" s="127">
        <v>3.5</v>
      </c>
      <c r="B43" s="317" t="s">
        <v>728</v>
      </c>
      <c r="C43" s="317"/>
      <c r="D43" s="317"/>
      <c r="E43" s="317"/>
    </row>
    <row r="44" spans="1:5" ht="63.75">
      <c r="A44" s="99" t="s">
        <v>699</v>
      </c>
      <c r="B44" s="14" t="s">
        <v>316</v>
      </c>
      <c r="C44" s="100">
        <v>4</v>
      </c>
      <c r="D44" s="100">
        <v>4</v>
      </c>
      <c r="E44" s="68"/>
    </row>
    <row r="45" spans="1:5" ht="52.5" customHeight="1">
      <c r="A45" s="99" t="s">
        <v>700</v>
      </c>
      <c r="B45" s="14" t="s">
        <v>1</v>
      </c>
      <c r="C45" s="100">
        <v>8</v>
      </c>
      <c r="D45" s="100">
        <v>8</v>
      </c>
      <c r="E45" s="68"/>
    </row>
    <row r="46" spans="1:5" ht="107.25" customHeight="1">
      <c r="A46" s="99" t="s">
        <v>701</v>
      </c>
      <c r="B46" s="203" t="s">
        <v>292</v>
      </c>
      <c r="C46" s="100">
        <v>8</v>
      </c>
      <c r="D46" s="100">
        <v>8</v>
      </c>
      <c r="E46" s="68"/>
    </row>
    <row r="47" spans="1:5" ht="12.75">
      <c r="A47" s="301"/>
      <c r="B47" s="101" t="s">
        <v>729</v>
      </c>
      <c r="C47" s="102">
        <f>SUM(C44:C46)</f>
        <v>20</v>
      </c>
      <c r="D47" s="102">
        <f>SUM(D44:D46)</f>
        <v>20</v>
      </c>
      <c r="E47" s="300"/>
    </row>
    <row r="48" spans="1:5" ht="12.75">
      <c r="A48" s="302"/>
      <c r="B48" s="105" t="s">
        <v>498</v>
      </c>
      <c r="C48" s="296">
        <f>+D47/C47</f>
        <v>1</v>
      </c>
      <c r="D48" s="299"/>
      <c r="E48" s="295"/>
    </row>
    <row r="49" spans="1:5" ht="12.75" customHeight="1">
      <c r="A49" s="284" t="s">
        <v>537</v>
      </c>
      <c r="B49" s="284"/>
      <c r="C49" s="285">
        <f>+C17+C27+C34+C40+C47</f>
        <v>172</v>
      </c>
      <c r="D49" s="285">
        <f>+D17+D27+D34+D40+D47</f>
        <v>172</v>
      </c>
      <c r="E49" s="281"/>
    </row>
    <row r="50" spans="1:5" ht="12.75" customHeight="1">
      <c r="A50" s="284"/>
      <c r="B50" s="284"/>
      <c r="C50" s="285"/>
      <c r="D50" s="285"/>
      <c r="E50" s="282"/>
    </row>
    <row r="51" spans="1:5" ht="12.75">
      <c r="A51" s="284" t="s">
        <v>499</v>
      </c>
      <c r="B51" s="284"/>
      <c r="C51" s="286">
        <f>+D49/C49</f>
        <v>1</v>
      </c>
      <c r="D51" s="287"/>
      <c r="E51" s="282"/>
    </row>
    <row r="52" spans="1:5" ht="12.75">
      <c r="A52" s="284"/>
      <c r="B52" s="284"/>
      <c r="C52" s="288"/>
      <c r="D52" s="289"/>
      <c r="E52" s="283"/>
    </row>
    <row r="53" spans="1:5" ht="12.75">
      <c r="A53" s="95"/>
      <c r="B53" s="95"/>
      <c r="C53" s="95"/>
      <c r="D53" s="95"/>
      <c r="E53" s="95"/>
    </row>
    <row r="54" spans="1:5" ht="12.75">
      <c r="A54" s="95"/>
      <c r="B54" s="95"/>
      <c r="C54" s="95"/>
      <c r="D54" s="95"/>
      <c r="E54" s="95"/>
    </row>
    <row r="55" spans="1:5" ht="12.75">
      <c r="A55" s="95"/>
      <c r="B55" s="95"/>
      <c r="C55" s="95"/>
      <c r="D55" s="95"/>
      <c r="E55" s="95"/>
    </row>
    <row r="56" spans="1:5" ht="12.75">
      <c r="A56" s="95"/>
      <c r="B56" s="95"/>
      <c r="C56" s="95"/>
      <c r="D56" s="95"/>
      <c r="E56" s="95"/>
    </row>
    <row r="57" spans="1:5" ht="12.75">
      <c r="A57" s="95"/>
      <c r="B57" s="95"/>
      <c r="C57" s="95"/>
      <c r="D57" s="95"/>
      <c r="E57" s="95"/>
    </row>
    <row r="58" spans="1:5" ht="12.75">
      <c r="A58" s="95"/>
      <c r="B58" s="95"/>
      <c r="C58" s="95"/>
      <c r="D58" s="95"/>
      <c r="E58" s="95"/>
    </row>
    <row r="59" spans="1:5" ht="12.75">
      <c r="A59" s="95"/>
      <c r="B59" s="95"/>
      <c r="C59" s="95"/>
      <c r="D59" s="95"/>
      <c r="E59" s="95"/>
    </row>
    <row r="60" spans="1:5" ht="12.75">
      <c r="A60" s="95"/>
      <c r="B60" s="95"/>
      <c r="C60" s="95"/>
      <c r="D60" s="95"/>
      <c r="E60" s="95"/>
    </row>
    <row r="61" spans="1:5" ht="12.75">
      <c r="A61" s="95"/>
      <c r="B61" s="95"/>
      <c r="C61" s="95"/>
      <c r="D61" s="95"/>
      <c r="E61" s="95"/>
    </row>
    <row r="62" spans="1:5" ht="12.75">
      <c r="A62" s="95"/>
      <c r="B62" s="95"/>
      <c r="C62" s="95"/>
      <c r="D62" s="95"/>
      <c r="E62" s="95"/>
    </row>
    <row r="63" spans="1:5" ht="12.75">
      <c r="A63" s="95"/>
      <c r="B63" s="95"/>
      <c r="C63" s="95"/>
      <c r="D63" s="95"/>
      <c r="E63" s="95"/>
    </row>
    <row r="64" spans="1:5" ht="12.75">
      <c r="A64" s="95"/>
      <c r="B64" s="95"/>
      <c r="C64" s="95"/>
      <c r="D64" s="95"/>
      <c r="E64" s="95"/>
    </row>
    <row r="65" spans="1:5" ht="12.75">
      <c r="A65" s="95"/>
      <c r="B65" s="95"/>
      <c r="C65" s="95"/>
      <c r="D65" s="95"/>
      <c r="E65" s="95"/>
    </row>
    <row r="66" spans="1:5" ht="12.75">
      <c r="A66" s="95"/>
      <c r="B66" s="95"/>
      <c r="C66" s="95"/>
      <c r="D66" s="95"/>
      <c r="E66" s="95"/>
    </row>
    <row r="67" spans="1:5" ht="12.75">
      <c r="A67" s="95"/>
      <c r="B67" s="95"/>
      <c r="C67" s="95"/>
      <c r="D67" s="95"/>
      <c r="E67" s="95"/>
    </row>
    <row r="68" spans="1:5" ht="12.75">
      <c r="A68" s="95"/>
      <c r="B68" s="95"/>
      <c r="C68" s="95"/>
      <c r="D68" s="95"/>
      <c r="E68" s="95"/>
    </row>
    <row r="69" spans="1:5" ht="12.75">
      <c r="A69" s="95"/>
      <c r="B69" s="95"/>
      <c r="C69" s="95"/>
      <c r="D69" s="95"/>
      <c r="E69" s="95"/>
    </row>
    <row r="70" spans="1:5" ht="12.75">
      <c r="A70" s="95"/>
      <c r="B70" s="95"/>
      <c r="C70" s="95"/>
      <c r="D70" s="95"/>
      <c r="E70" s="95"/>
    </row>
    <row r="71" spans="1:5" ht="12.75">
      <c r="A71" s="95"/>
      <c r="B71" s="95"/>
      <c r="C71" s="95"/>
      <c r="D71" s="95"/>
      <c r="E71" s="95"/>
    </row>
    <row r="72" spans="1:5" ht="12.75">
      <c r="A72" s="95"/>
      <c r="B72" s="95"/>
      <c r="C72" s="95"/>
      <c r="D72" s="95"/>
      <c r="E72" s="95"/>
    </row>
    <row r="73" spans="1:5" ht="12.75">
      <c r="A73" s="95"/>
      <c r="B73" s="95"/>
      <c r="C73" s="95"/>
      <c r="D73" s="95"/>
      <c r="E73" s="95"/>
    </row>
    <row r="74" spans="1:5" ht="12.75">
      <c r="A74" s="95"/>
      <c r="B74" s="95"/>
      <c r="C74" s="95"/>
      <c r="D74" s="95"/>
      <c r="E74" s="95"/>
    </row>
    <row r="75" spans="1:5" ht="12.75">
      <c r="A75" s="95"/>
      <c r="B75" s="95"/>
      <c r="C75" s="95"/>
      <c r="D75" s="95"/>
      <c r="E75" s="95"/>
    </row>
    <row r="76" spans="1:5" ht="12.75">
      <c r="A76" s="95"/>
      <c r="B76" s="95"/>
      <c r="C76" s="95"/>
      <c r="D76" s="95"/>
      <c r="E76" s="95"/>
    </row>
    <row r="77" spans="1:5" ht="12.75">
      <c r="A77" s="95"/>
      <c r="B77" s="95"/>
      <c r="C77" s="95"/>
      <c r="D77" s="95"/>
      <c r="E77" s="95"/>
    </row>
    <row r="78" spans="1:5" ht="12.75">
      <c r="A78" s="95"/>
      <c r="B78" s="95"/>
      <c r="C78" s="95"/>
      <c r="D78" s="95"/>
      <c r="E78" s="95"/>
    </row>
    <row r="79" spans="1:5" ht="12.75">
      <c r="A79" s="95"/>
      <c r="B79" s="95"/>
      <c r="C79" s="95"/>
      <c r="D79" s="95"/>
      <c r="E79" s="95"/>
    </row>
    <row r="80" spans="1:5" ht="12.75">
      <c r="A80" s="95"/>
      <c r="B80" s="95"/>
      <c r="C80" s="95"/>
      <c r="D80" s="95"/>
      <c r="E80" s="95"/>
    </row>
    <row r="81" spans="1:5" ht="12.75">
      <c r="A81" s="95"/>
      <c r="B81" s="95"/>
      <c r="C81" s="95"/>
      <c r="D81" s="95"/>
      <c r="E81" s="95"/>
    </row>
    <row r="82" spans="1:5" ht="12.75">
      <c r="A82" s="95"/>
      <c r="B82" s="95"/>
      <c r="C82" s="95"/>
      <c r="D82" s="95"/>
      <c r="E82" s="95"/>
    </row>
  </sheetData>
  <sheetProtection/>
  <mergeCells count="32">
    <mergeCell ref="A47:A48"/>
    <mergeCell ref="E47:E48"/>
    <mergeCell ref="C48:D48"/>
    <mergeCell ref="A49:B50"/>
    <mergeCell ref="C49:C50"/>
    <mergeCell ref="D49:D50"/>
    <mergeCell ref="E49:E52"/>
    <mergeCell ref="A51:B52"/>
    <mergeCell ref="C51:D52"/>
    <mergeCell ref="B37:E37"/>
    <mergeCell ref="A42:B42"/>
    <mergeCell ref="B43:E43"/>
    <mergeCell ref="A40:A41"/>
    <mergeCell ref="E40:E41"/>
    <mergeCell ref="C41:D41"/>
    <mergeCell ref="A27:A28"/>
    <mergeCell ref="E27:E28"/>
    <mergeCell ref="C28:D28"/>
    <mergeCell ref="A36:B36"/>
    <mergeCell ref="A29:B29"/>
    <mergeCell ref="B30:E30"/>
    <mergeCell ref="A34:A35"/>
    <mergeCell ref="E34:E35"/>
    <mergeCell ref="C35:D35"/>
    <mergeCell ref="A5:E5"/>
    <mergeCell ref="A7:B7"/>
    <mergeCell ref="B8:E8"/>
    <mergeCell ref="B20:E20"/>
    <mergeCell ref="A17:A18"/>
    <mergeCell ref="E17:E18"/>
    <mergeCell ref="C18:D18"/>
    <mergeCell ref="A19:B19"/>
  </mergeCells>
  <printOptions/>
  <pageMargins left="0.5" right="0.5" top="0.75" bottom="0.75" header="0.5" footer="0.5"/>
  <pageSetup horizontalDpi="600" verticalDpi="600" orientation="portrait" scale="69" r:id="rId2"/>
  <headerFooter alignWithMargins="0">
    <oddFooter>&amp;LAuditee Name: ABC&amp;C&amp;A&amp;RPage &amp;P
</oddFooter>
  </headerFooter>
  <rowBreaks count="1" manualBreakCount="1">
    <brk id="35" max="255" man="1"/>
  </rowBreaks>
  <drawing r:id="rId1"/>
</worksheet>
</file>

<file path=xl/worksheets/sheet7.xml><?xml version="1.0" encoding="utf-8"?>
<worksheet xmlns="http://schemas.openxmlformats.org/spreadsheetml/2006/main" xmlns:r="http://schemas.openxmlformats.org/officeDocument/2006/relationships">
  <dimension ref="A1:E66"/>
  <sheetViews>
    <sheetView zoomScaleSheetLayoutView="120" zoomScalePageLayoutView="0" workbookViewId="0" topLeftCell="A52">
      <selection activeCell="E65" sqref="E65"/>
    </sheetView>
  </sheetViews>
  <sheetFormatPr defaultColWidth="9.140625" defaultRowHeight="12.75"/>
  <cols>
    <col min="1" max="1" width="6.00390625" style="114" customWidth="1"/>
    <col min="2" max="2" width="36.140625" style="114" customWidth="1"/>
    <col min="3" max="3" width="11.8515625" style="114" bestFit="1" customWidth="1"/>
    <col min="4" max="4" width="9.8515625" style="114" customWidth="1"/>
    <col min="5" max="5" width="30.7109375" style="114" customWidth="1"/>
    <col min="6" max="16384" width="9.140625" style="67" customWidth="1"/>
  </cols>
  <sheetData>
    <row r="1" spans="1:5" ht="12.75">
      <c r="A1" s="95"/>
      <c r="B1" s="95"/>
      <c r="C1" s="95"/>
      <c r="D1" s="95"/>
      <c r="E1" s="167" t="s">
        <v>771</v>
      </c>
    </row>
    <row r="2" spans="1:5" ht="12.75">
      <c r="A2" s="95"/>
      <c r="B2" s="95"/>
      <c r="C2" s="95"/>
      <c r="D2" s="95"/>
      <c r="E2" s="95"/>
    </row>
    <row r="3" spans="1:5" ht="12.75">
      <c r="A3" s="95"/>
      <c r="B3" s="95"/>
      <c r="C3" s="95"/>
      <c r="D3" s="95"/>
      <c r="E3" s="95"/>
    </row>
    <row r="4" spans="1:5" ht="12.75">
      <c r="A4" s="95"/>
      <c r="B4" s="95"/>
      <c r="C4" s="95"/>
      <c r="D4" s="95"/>
      <c r="E4" s="95"/>
    </row>
    <row r="5" spans="1:5" ht="21.75" customHeight="1">
      <c r="A5" s="303" t="s">
        <v>536</v>
      </c>
      <c r="B5" s="304"/>
      <c r="C5" s="304"/>
      <c r="D5" s="304"/>
      <c r="E5" s="304"/>
    </row>
    <row r="6" spans="1:5" ht="12.75">
      <c r="A6" s="95"/>
      <c r="B6" s="95"/>
      <c r="C6" s="95"/>
      <c r="D6" s="95"/>
      <c r="E6" s="95"/>
    </row>
    <row r="7" spans="1:5" ht="21">
      <c r="A7" s="320" t="s">
        <v>465</v>
      </c>
      <c r="B7" s="321"/>
      <c r="C7" s="120" t="s">
        <v>495</v>
      </c>
      <c r="D7" s="120" t="s">
        <v>496</v>
      </c>
      <c r="E7" s="121" t="s">
        <v>466</v>
      </c>
    </row>
    <row r="8" spans="1:5" ht="12.75">
      <c r="A8" s="122">
        <v>4.1</v>
      </c>
      <c r="B8" s="319" t="s">
        <v>458</v>
      </c>
      <c r="C8" s="319"/>
      <c r="D8" s="319"/>
      <c r="E8" s="319"/>
    </row>
    <row r="9" spans="1:5" ht="140.25">
      <c r="A9" s="99" t="s">
        <v>737</v>
      </c>
      <c r="B9" s="14" t="s">
        <v>344</v>
      </c>
      <c r="C9" s="100">
        <v>8</v>
      </c>
      <c r="D9" s="100">
        <v>8</v>
      </c>
      <c r="E9" s="68"/>
    </row>
    <row r="10" spans="1:5" ht="63.75">
      <c r="A10" s="99" t="s">
        <v>738</v>
      </c>
      <c r="B10" s="14" t="s">
        <v>112</v>
      </c>
      <c r="C10" s="100">
        <v>8</v>
      </c>
      <c r="D10" s="100">
        <v>8</v>
      </c>
      <c r="E10" s="68" t="s">
        <v>745</v>
      </c>
    </row>
    <row r="11" spans="1:5" s="63" customFormat="1" ht="51">
      <c r="A11" s="109" t="s">
        <v>739</v>
      </c>
      <c r="B11" s="13" t="s">
        <v>156</v>
      </c>
      <c r="C11" s="102">
        <v>16</v>
      </c>
      <c r="D11" s="102">
        <v>16</v>
      </c>
      <c r="E11" s="108" t="s">
        <v>835</v>
      </c>
    </row>
    <row r="12" spans="1:5" ht="38.25">
      <c r="A12" s="99" t="s">
        <v>105</v>
      </c>
      <c r="B12" s="14" t="s">
        <v>54</v>
      </c>
      <c r="C12" s="100">
        <v>8</v>
      </c>
      <c r="D12" s="100">
        <v>0</v>
      </c>
      <c r="E12" s="212" t="s">
        <v>836</v>
      </c>
    </row>
    <row r="13" spans="1:5" ht="38.25">
      <c r="A13" s="99" t="s">
        <v>50</v>
      </c>
      <c r="B13" s="14" t="s">
        <v>106</v>
      </c>
      <c r="C13" s="100">
        <v>8</v>
      </c>
      <c r="D13" s="100">
        <v>8</v>
      </c>
      <c r="E13" s="68"/>
    </row>
    <row r="14" spans="1:5" ht="38.25">
      <c r="A14" s="99" t="s">
        <v>53</v>
      </c>
      <c r="B14" s="14" t="s">
        <v>51</v>
      </c>
      <c r="C14" s="100">
        <v>4</v>
      </c>
      <c r="D14" s="100">
        <v>4</v>
      </c>
      <c r="E14" s="68"/>
    </row>
    <row r="15" spans="1:5" ht="51">
      <c r="A15" s="99" t="s">
        <v>155</v>
      </c>
      <c r="B15" s="14" t="s">
        <v>215</v>
      </c>
      <c r="C15" s="100">
        <v>8</v>
      </c>
      <c r="D15" s="100">
        <v>8</v>
      </c>
      <c r="E15" s="68"/>
    </row>
    <row r="16" spans="1:5" ht="12.75">
      <c r="A16" s="322"/>
      <c r="B16" s="105" t="s">
        <v>731</v>
      </c>
      <c r="C16" s="102">
        <f>SUM(C9:C15)</f>
        <v>60</v>
      </c>
      <c r="D16" s="102">
        <f>SUM(D9:D15)</f>
        <v>52</v>
      </c>
      <c r="E16" s="300"/>
    </row>
    <row r="17" spans="1:5" ht="12.75">
      <c r="A17" s="293"/>
      <c r="B17" s="105" t="s">
        <v>498</v>
      </c>
      <c r="C17" s="296">
        <f>+D16/C16</f>
        <v>0.8666666666666667</v>
      </c>
      <c r="D17" s="299"/>
      <c r="E17" s="295"/>
    </row>
    <row r="18" spans="1:5" ht="21">
      <c r="A18" s="320" t="s">
        <v>465</v>
      </c>
      <c r="B18" s="321"/>
      <c r="C18" s="120" t="s">
        <v>495</v>
      </c>
      <c r="D18" s="120" t="s">
        <v>496</v>
      </c>
      <c r="E18" s="121" t="s">
        <v>466</v>
      </c>
    </row>
    <row r="19" spans="1:5" ht="12.75">
      <c r="A19" s="122">
        <v>4.2</v>
      </c>
      <c r="B19" s="319" t="s">
        <v>459</v>
      </c>
      <c r="C19" s="319"/>
      <c r="D19" s="319"/>
      <c r="E19" s="319"/>
    </row>
    <row r="20" spans="1:5" ht="63.75">
      <c r="A20" s="99" t="s">
        <v>740</v>
      </c>
      <c r="B20" s="14" t="s">
        <v>743</v>
      </c>
      <c r="C20" s="100">
        <v>4</v>
      </c>
      <c r="D20" s="100">
        <v>4</v>
      </c>
      <c r="E20" s="68"/>
    </row>
    <row r="21" spans="1:5" ht="38.25">
      <c r="A21" s="99" t="s">
        <v>741</v>
      </c>
      <c r="B21" s="14" t="s">
        <v>163</v>
      </c>
      <c r="C21" s="100">
        <v>4</v>
      </c>
      <c r="D21" s="100">
        <v>4</v>
      </c>
      <c r="E21" s="68"/>
    </row>
    <row r="22" spans="1:5" ht="51">
      <c r="A22" s="99" t="s">
        <v>742</v>
      </c>
      <c r="B22" s="14" t="s">
        <v>68</v>
      </c>
      <c r="C22" s="100">
        <v>8</v>
      </c>
      <c r="D22" s="100">
        <v>8</v>
      </c>
      <c r="E22" s="68"/>
    </row>
    <row r="23" spans="1:5" ht="38.25">
      <c r="A23" s="99" t="s">
        <v>122</v>
      </c>
      <c r="B23" s="14" t="s">
        <v>52</v>
      </c>
      <c r="C23" s="100">
        <v>8</v>
      </c>
      <c r="D23" s="100">
        <v>8</v>
      </c>
      <c r="E23" s="68"/>
    </row>
    <row r="24" spans="1:5" ht="12.75">
      <c r="A24" s="322"/>
      <c r="B24" s="105" t="s">
        <v>732</v>
      </c>
      <c r="C24" s="102">
        <f>SUM(C20:C23)</f>
        <v>24</v>
      </c>
      <c r="D24" s="102">
        <f>SUM(D20:D23)</f>
        <v>24</v>
      </c>
      <c r="E24" s="300"/>
    </row>
    <row r="25" spans="1:5" ht="12.75">
      <c r="A25" s="293"/>
      <c r="B25" s="105" t="s">
        <v>498</v>
      </c>
      <c r="C25" s="296">
        <f>+D24/C24</f>
        <v>1</v>
      </c>
      <c r="D25" s="299"/>
      <c r="E25" s="295"/>
    </row>
    <row r="26" spans="1:5" ht="21">
      <c r="A26" s="320" t="s">
        <v>465</v>
      </c>
      <c r="B26" s="321"/>
      <c r="C26" s="120" t="s">
        <v>495</v>
      </c>
      <c r="D26" s="120" t="s">
        <v>496</v>
      </c>
      <c r="E26" s="121" t="s">
        <v>466</v>
      </c>
    </row>
    <row r="27" spans="1:5" ht="12.75">
      <c r="A27" s="122">
        <v>4.3</v>
      </c>
      <c r="B27" s="319" t="s">
        <v>69</v>
      </c>
      <c r="C27" s="319"/>
      <c r="D27" s="319"/>
      <c r="E27" s="319"/>
    </row>
    <row r="28" spans="1:5" ht="51">
      <c r="A28" s="99" t="s">
        <v>70</v>
      </c>
      <c r="B28" s="14" t="s">
        <v>162</v>
      </c>
      <c r="C28" s="100">
        <v>8</v>
      </c>
      <c r="D28" s="100">
        <v>8</v>
      </c>
      <c r="E28" s="68"/>
    </row>
    <row r="29" spans="1:5" ht="51">
      <c r="A29" s="99" t="s">
        <v>71</v>
      </c>
      <c r="B29" s="14" t="s">
        <v>107</v>
      </c>
      <c r="C29" s="100">
        <v>8</v>
      </c>
      <c r="D29" s="100">
        <v>8</v>
      </c>
      <c r="E29" s="68"/>
    </row>
    <row r="30" spans="1:5" ht="89.25">
      <c r="A30" s="99" t="s">
        <v>140</v>
      </c>
      <c r="B30" s="123" t="s">
        <v>34</v>
      </c>
      <c r="C30" s="100">
        <v>8</v>
      </c>
      <c r="D30" s="100">
        <v>8</v>
      </c>
      <c r="E30" s="213" t="s">
        <v>837</v>
      </c>
    </row>
    <row r="31" spans="1:5" ht="102">
      <c r="A31" s="99" t="s">
        <v>141</v>
      </c>
      <c r="B31" s="123" t="s">
        <v>35</v>
      </c>
      <c r="C31" s="100">
        <v>8</v>
      </c>
      <c r="D31" s="100">
        <v>8</v>
      </c>
      <c r="E31" s="124"/>
    </row>
    <row r="32" spans="1:5" ht="12.75">
      <c r="A32" s="322"/>
      <c r="B32" s="105" t="s">
        <v>733</v>
      </c>
      <c r="C32" s="102">
        <f>SUM(C28:C31)</f>
        <v>32</v>
      </c>
      <c r="D32" s="102">
        <f>SUM(D28:D31)</f>
        <v>32</v>
      </c>
      <c r="E32" s="300"/>
    </row>
    <row r="33" spans="1:5" ht="12.75">
      <c r="A33" s="293"/>
      <c r="B33" s="105" t="s">
        <v>498</v>
      </c>
      <c r="C33" s="296">
        <f>+D32/C32</f>
        <v>1</v>
      </c>
      <c r="D33" s="299"/>
      <c r="E33" s="295"/>
    </row>
    <row r="34" spans="1:5" ht="21">
      <c r="A34" s="320" t="s">
        <v>465</v>
      </c>
      <c r="B34" s="321"/>
      <c r="C34" s="120" t="s">
        <v>495</v>
      </c>
      <c r="D34" s="120" t="s">
        <v>496</v>
      </c>
      <c r="E34" s="121" t="s">
        <v>466</v>
      </c>
    </row>
    <row r="35" spans="1:5" ht="12.75">
      <c r="A35" s="122">
        <v>4.4</v>
      </c>
      <c r="B35" s="319" t="s">
        <v>461</v>
      </c>
      <c r="C35" s="319"/>
      <c r="D35" s="319"/>
      <c r="E35" s="319"/>
    </row>
    <row r="36" spans="1:5" ht="63.75">
      <c r="A36" s="99" t="s">
        <v>72</v>
      </c>
      <c r="B36" s="14" t="s">
        <v>216</v>
      </c>
      <c r="C36" s="100">
        <v>8</v>
      </c>
      <c r="D36" s="100">
        <v>8</v>
      </c>
      <c r="E36" s="68"/>
    </row>
    <row r="37" spans="1:5" ht="89.25">
      <c r="A37" s="99" t="s">
        <v>108</v>
      </c>
      <c r="B37" s="14" t="s">
        <v>129</v>
      </c>
      <c r="C37" s="100">
        <v>8</v>
      </c>
      <c r="D37" s="100">
        <v>8</v>
      </c>
      <c r="E37" s="68"/>
    </row>
    <row r="38" spans="1:5" ht="12.75">
      <c r="A38" s="322"/>
      <c r="B38" s="105" t="s">
        <v>734</v>
      </c>
      <c r="C38" s="102">
        <f>SUM(C36:C37)</f>
        <v>16</v>
      </c>
      <c r="D38" s="102">
        <f>SUM(D36:D37)</f>
        <v>16</v>
      </c>
      <c r="E38" s="300"/>
    </row>
    <row r="39" spans="1:5" ht="12.75">
      <c r="A39" s="293"/>
      <c r="B39" s="105" t="s">
        <v>498</v>
      </c>
      <c r="C39" s="296">
        <f>+D38/C38</f>
        <v>1</v>
      </c>
      <c r="D39" s="299"/>
      <c r="E39" s="295"/>
    </row>
    <row r="40" spans="1:5" ht="21">
      <c r="A40" s="320" t="s">
        <v>465</v>
      </c>
      <c r="B40" s="321"/>
      <c r="C40" s="120" t="s">
        <v>495</v>
      </c>
      <c r="D40" s="120" t="s">
        <v>496</v>
      </c>
      <c r="E40" s="121" t="s">
        <v>466</v>
      </c>
    </row>
    <row r="41" spans="1:5" ht="12.75">
      <c r="A41" s="122">
        <v>4.5</v>
      </c>
      <c r="B41" s="319" t="s">
        <v>462</v>
      </c>
      <c r="C41" s="319"/>
      <c r="D41" s="319"/>
      <c r="E41" s="319"/>
    </row>
    <row r="42" spans="1:5" ht="76.5">
      <c r="A42" s="99" t="s">
        <v>73</v>
      </c>
      <c r="B42" s="14" t="s">
        <v>318</v>
      </c>
      <c r="C42" s="100">
        <v>8</v>
      </c>
      <c r="D42" s="100">
        <v>8</v>
      </c>
      <c r="E42" s="68"/>
    </row>
    <row r="43" spans="1:5" ht="38.25">
      <c r="A43" s="99" t="s">
        <v>74</v>
      </c>
      <c r="B43" s="14" t="s">
        <v>75</v>
      </c>
      <c r="C43" s="100">
        <v>8</v>
      </c>
      <c r="D43" s="100">
        <v>8</v>
      </c>
      <c r="E43" s="68"/>
    </row>
    <row r="44" spans="1:5" ht="127.5">
      <c r="A44" s="99" t="s">
        <v>142</v>
      </c>
      <c r="B44" s="123" t="s">
        <v>317</v>
      </c>
      <c r="C44" s="100">
        <v>8</v>
      </c>
      <c r="D44" s="100">
        <v>8</v>
      </c>
      <c r="E44" s="124"/>
    </row>
    <row r="45" spans="1:5" ht="12.75">
      <c r="A45" s="322"/>
      <c r="B45" s="105" t="s">
        <v>735</v>
      </c>
      <c r="C45" s="102">
        <f>SUM(C42:C44)</f>
        <v>24</v>
      </c>
      <c r="D45" s="102">
        <f>SUM(D42:D44)</f>
        <v>24</v>
      </c>
      <c r="E45" s="300"/>
    </row>
    <row r="46" spans="1:5" ht="12.75">
      <c r="A46" s="293"/>
      <c r="B46" s="105" t="s">
        <v>498</v>
      </c>
      <c r="C46" s="296">
        <f>+D45/C45</f>
        <v>1</v>
      </c>
      <c r="D46" s="299"/>
      <c r="E46" s="295"/>
    </row>
    <row r="47" spans="1:5" ht="21">
      <c r="A47" s="320" t="s">
        <v>465</v>
      </c>
      <c r="B47" s="321"/>
      <c r="C47" s="120" t="s">
        <v>495</v>
      </c>
      <c r="D47" s="120" t="s">
        <v>496</v>
      </c>
      <c r="E47" s="121" t="s">
        <v>466</v>
      </c>
    </row>
    <row r="48" spans="1:5" ht="12.75">
      <c r="A48" s="122">
        <v>4.6</v>
      </c>
      <c r="B48" s="319" t="s">
        <v>76</v>
      </c>
      <c r="C48" s="319"/>
      <c r="D48" s="319"/>
      <c r="E48" s="319"/>
    </row>
    <row r="49" spans="1:5" ht="51">
      <c r="A49" s="99" t="s">
        <v>77</v>
      </c>
      <c r="B49" s="14" t="s">
        <v>88</v>
      </c>
      <c r="C49" s="100">
        <v>8</v>
      </c>
      <c r="D49" s="100">
        <v>8</v>
      </c>
      <c r="E49" s="68"/>
    </row>
    <row r="50" spans="1:5" ht="102">
      <c r="A50" s="99" t="s">
        <v>78</v>
      </c>
      <c r="B50" s="14" t="s">
        <v>36</v>
      </c>
      <c r="C50" s="100">
        <v>8</v>
      </c>
      <c r="D50" s="100">
        <v>8</v>
      </c>
      <c r="E50" s="68"/>
    </row>
    <row r="51" spans="1:5" ht="76.5">
      <c r="A51" s="99" t="s">
        <v>79</v>
      </c>
      <c r="B51" s="14" t="s">
        <v>109</v>
      </c>
      <c r="C51" s="100">
        <v>8</v>
      </c>
      <c r="D51" s="100">
        <v>8</v>
      </c>
      <c r="E51" s="68"/>
    </row>
    <row r="52" spans="1:5" ht="38.25">
      <c r="A52" s="99" t="s">
        <v>80</v>
      </c>
      <c r="B52" s="14" t="s">
        <v>110</v>
      </c>
      <c r="C52" s="100">
        <v>8</v>
      </c>
      <c r="D52" s="100">
        <v>8</v>
      </c>
      <c r="E52" s="68"/>
    </row>
    <row r="53" spans="1:5" ht="63.75">
      <c r="A53" s="99" t="s">
        <v>81</v>
      </c>
      <c r="B53" s="14" t="s">
        <v>83</v>
      </c>
      <c r="C53" s="100">
        <v>8</v>
      </c>
      <c r="D53" s="100">
        <v>8</v>
      </c>
      <c r="E53" s="68"/>
    </row>
    <row r="54" spans="1:5" ht="51">
      <c r="A54" s="99" t="s">
        <v>87</v>
      </c>
      <c r="B54" s="14" t="s">
        <v>374</v>
      </c>
      <c r="C54" s="100">
        <v>8</v>
      </c>
      <c r="D54" s="100">
        <v>8</v>
      </c>
      <c r="E54" s="68"/>
    </row>
    <row r="55" spans="1:5" ht="12.75">
      <c r="A55" s="322"/>
      <c r="B55" s="105" t="s">
        <v>736</v>
      </c>
      <c r="C55" s="102">
        <f>SUM(C49:C54)</f>
        <v>48</v>
      </c>
      <c r="D55" s="102">
        <f>SUM(D49:D54)</f>
        <v>48</v>
      </c>
      <c r="E55" s="300"/>
    </row>
    <row r="56" spans="1:5" ht="12.75">
      <c r="A56" s="293"/>
      <c r="B56" s="105" t="s">
        <v>498</v>
      </c>
      <c r="C56" s="296">
        <f>+D55/C55</f>
        <v>1</v>
      </c>
      <c r="D56" s="299"/>
      <c r="E56" s="295"/>
    </row>
    <row r="57" spans="1:5" ht="12.75">
      <c r="A57" s="284" t="s">
        <v>537</v>
      </c>
      <c r="B57" s="284"/>
      <c r="C57" s="285">
        <f>+C16+C24+C32+C38+C45+C55</f>
        <v>204</v>
      </c>
      <c r="D57" s="285">
        <f>+D16+D24+D32+D38+D45+D55</f>
        <v>196</v>
      </c>
      <c r="E57" s="281"/>
    </row>
    <row r="58" spans="1:5" ht="12.75">
      <c r="A58" s="284"/>
      <c r="B58" s="284"/>
      <c r="C58" s="285"/>
      <c r="D58" s="285"/>
      <c r="E58" s="282"/>
    </row>
    <row r="59" spans="1:5" ht="12.75">
      <c r="A59" s="284" t="s">
        <v>499</v>
      </c>
      <c r="B59" s="284"/>
      <c r="C59" s="286">
        <f>+D57/C57</f>
        <v>0.9607843137254902</v>
      </c>
      <c r="D59" s="287"/>
      <c r="E59" s="282"/>
    </row>
    <row r="60" spans="1:5" ht="12.75">
      <c r="A60" s="284"/>
      <c r="B60" s="284"/>
      <c r="C60" s="288"/>
      <c r="D60" s="289"/>
      <c r="E60" s="283"/>
    </row>
    <row r="61" spans="1:5" ht="12.75">
      <c r="A61" s="95"/>
      <c r="B61" s="95"/>
      <c r="C61" s="95"/>
      <c r="D61" s="95"/>
      <c r="E61" s="95"/>
    </row>
    <row r="62" spans="1:5" ht="12.75">
      <c r="A62" s="95"/>
      <c r="B62" s="95"/>
      <c r="C62" s="95"/>
      <c r="D62" s="95"/>
      <c r="E62" s="95"/>
    </row>
    <row r="63" spans="1:5" ht="12.75">
      <c r="A63" s="95"/>
      <c r="B63" s="95"/>
      <c r="C63" s="95"/>
      <c r="D63" s="95"/>
      <c r="E63" s="95"/>
    </row>
    <row r="64" spans="1:5" ht="12.75">
      <c r="A64" s="95"/>
      <c r="B64" s="95"/>
      <c r="C64" s="95"/>
      <c r="D64" s="95"/>
      <c r="E64" s="95"/>
    </row>
    <row r="65" spans="1:5" ht="12.75">
      <c r="A65" s="95"/>
      <c r="B65" s="95"/>
      <c r="C65" s="95"/>
      <c r="D65" s="95"/>
      <c r="E65" s="95"/>
    </row>
    <row r="66" spans="1:5" ht="12.75">
      <c r="A66" s="95"/>
      <c r="B66" s="95"/>
      <c r="C66" s="95"/>
      <c r="D66" s="95"/>
      <c r="E66" s="95"/>
    </row>
  </sheetData>
  <sheetProtection/>
  <mergeCells count="37">
    <mergeCell ref="A16:A17"/>
    <mergeCell ref="A18:B18"/>
    <mergeCell ref="E16:E17"/>
    <mergeCell ref="A5:E5"/>
    <mergeCell ref="A7:B7"/>
    <mergeCell ref="B8:E8"/>
    <mergeCell ref="C17:D17"/>
    <mergeCell ref="A47:B47"/>
    <mergeCell ref="B35:E35"/>
    <mergeCell ref="A24:A25"/>
    <mergeCell ref="E24:E25"/>
    <mergeCell ref="C25:D25"/>
    <mergeCell ref="A26:B26"/>
    <mergeCell ref="B27:E27"/>
    <mergeCell ref="A38:A39"/>
    <mergeCell ref="E38:E39"/>
    <mergeCell ref="C39:D39"/>
    <mergeCell ref="C46:D46"/>
    <mergeCell ref="B48:E48"/>
    <mergeCell ref="A55:A56"/>
    <mergeCell ref="A57:B58"/>
    <mergeCell ref="C57:C58"/>
    <mergeCell ref="D57:D58"/>
    <mergeCell ref="E57:E60"/>
    <mergeCell ref="C56:D56"/>
    <mergeCell ref="A59:B60"/>
    <mergeCell ref="C59:D60"/>
    <mergeCell ref="B19:E19"/>
    <mergeCell ref="A34:B34"/>
    <mergeCell ref="E55:E56"/>
    <mergeCell ref="A40:B40"/>
    <mergeCell ref="B41:E41"/>
    <mergeCell ref="A45:A46"/>
    <mergeCell ref="A32:A33"/>
    <mergeCell ref="E32:E33"/>
    <mergeCell ref="C33:D33"/>
    <mergeCell ref="E45:E46"/>
  </mergeCells>
  <printOptions/>
  <pageMargins left="0.5" right="0.5" top="0.75" bottom="0.75" header="0.5" footer="0.5"/>
  <pageSetup horizontalDpi="600" verticalDpi="600" orientation="portrait" scale="69" r:id="rId2"/>
  <headerFooter alignWithMargins="0">
    <oddFooter>&amp;LAuditee Name: ABC&amp;C&amp;A&amp;RPage &amp;P
</oddFooter>
  </headerFooter>
  <rowBreaks count="3" manualBreakCount="3">
    <brk id="17" max="255" man="1"/>
    <brk id="25" max="255" man="1"/>
    <brk id="46" max="255" man="1"/>
  </rowBreaks>
  <drawing r:id="rId1"/>
</worksheet>
</file>

<file path=xl/worksheets/sheet8.xml><?xml version="1.0" encoding="utf-8"?>
<worksheet xmlns="http://schemas.openxmlformats.org/spreadsheetml/2006/main" xmlns:r="http://schemas.openxmlformats.org/officeDocument/2006/relationships">
  <dimension ref="A1:I45"/>
  <sheetViews>
    <sheetView zoomScaleSheetLayoutView="130" zoomScalePageLayoutView="0" workbookViewId="0" topLeftCell="A1">
      <selection activeCell="G17" sqref="G17"/>
    </sheetView>
  </sheetViews>
  <sheetFormatPr defaultColWidth="9.140625" defaultRowHeight="12.75"/>
  <cols>
    <col min="1" max="1" width="6.7109375" style="80" customWidth="1"/>
    <col min="2" max="2" width="45.57421875" style="80" customWidth="1"/>
    <col min="3" max="3" width="9.7109375" style="80" customWidth="1"/>
    <col min="4" max="4" width="9.140625" style="80" customWidth="1"/>
    <col min="5" max="5" width="40.28125" style="94" customWidth="1"/>
    <col min="6" max="6" width="12.8515625" style="94" customWidth="1"/>
    <col min="7" max="7" width="17.8515625" style="94" customWidth="1"/>
    <col min="8" max="8" width="15.421875" style="94" customWidth="1"/>
    <col min="9" max="9" width="17.7109375" style="94" customWidth="1"/>
  </cols>
  <sheetData>
    <row r="1" ht="12.75">
      <c r="I1" s="167" t="s">
        <v>771</v>
      </c>
    </row>
    <row r="7" spans="1:7" ht="18">
      <c r="A7" s="323" t="s">
        <v>521</v>
      </c>
      <c r="B7" s="323"/>
      <c r="C7" s="323"/>
      <c r="D7" s="323"/>
      <c r="E7" s="323"/>
      <c r="F7" s="323"/>
      <c r="G7" s="323"/>
    </row>
    <row r="8" spans="1:9" s="153" customFormat="1" ht="15">
      <c r="A8" s="324" t="s">
        <v>277</v>
      </c>
      <c r="B8" s="324"/>
      <c r="C8" s="324"/>
      <c r="D8" s="324"/>
      <c r="E8" s="324"/>
      <c r="F8" s="324"/>
      <c r="G8" s="324"/>
      <c r="H8" s="325"/>
      <c r="I8" s="325"/>
    </row>
    <row r="9" spans="1:9" s="157" customFormat="1" ht="15">
      <c r="A9" s="324" t="s">
        <v>838</v>
      </c>
      <c r="B9" s="324"/>
      <c r="C9" s="324"/>
      <c r="D9" s="324"/>
      <c r="E9" s="324"/>
      <c r="F9" s="324"/>
      <c r="G9" s="324"/>
      <c r="H9" s="325"/>
      <c r="I9" s="325"/>
    </row>
    <row r="10" spans="1:9" s="153" customFormat="1" ht="47.25" customHeight="1">
      <c r="A10" s="326" t="s">
        <v>295</v>
      </c>
      <c r="B10" s="326"/>
      <c r="C10" s="326"/>
      <c r="D10" s="326"/>
      <c r="E10" s="326"/>
      <c r="F10" s="326"/>
      <c r="G10" s="326"/>
      <c r="H10" s="327"/>
      <c r="I10" s="327"/>
    </row>
    <row r="11" spans="1:9" ht="25.5">
      <c r="A11" s="97" t="s">
        <v>82</v>
      </c>
      <c r="B11" s="97" t="s">
        <v>746</v>
      </c>
      <c r="C11" s="96" t="s">
        <v>495</v>
      </c>
      <c r="D11" s="96" t="s">
        <v>496</v>
      </c>
      <c r="E11" s="134" t="s">
        <v>520</v>
      </c>
      <c r="F11" s="134" t="s">
        <v>522</v>
      </c>
      <c r="G11" s="135" t="s">
        <v>747</v>
      </c>
      <c r="H11" s="96" t="s">
        <v>748</v>
      </c>
      <c r="I11" s="135" t="s">
        <v>749</v>
      </c>
    </row>
    <row r="12" spans="1:9" ht="46.5" customHeight="1">
      <c r="A12" s="99" t="s">
        <v>839</v>
      </c>
      <c r="B12" s="12" t="s">
        <v>840</v>
      </c>
      <c r="C12" s="115">
        <v>8</v>
      </c>
      <c r="D12" s="115">
        <v>0</v>
      </c>
      <c r="E12" s="12" t="s">
        <v>796</v>
      </c>
      <c r="F12" s="116"/>
      <c r="G12" s="12"/>
      <c r="H12" s="12"/>
      <c r="I12" s="12"/>
    </row>
    <row r="13" spans="1:9" ht="62.25" customHeight="1">
      <c r="A13" s="99" t="s">
        <v>841</v>
      </c>
      <c r="B13" s="12" t="s">
        <v>842</v>
      </c>
      <c r="C13" s="115">
        <v>8</v>
      </c>
      <c r="D13" s="115">
        <v>0</v>
      </c>
      <c r="E13" s="12" t="s">
        <v>797</v>
      </c>
      <c r="F13" s="116"/>
      <c r="G13" s="12"/>
      <c r="H13" s="12"/>
      <c r="I13" s="12"/>
    </row>
    <row r="14" spans="1:9" ht="72.75" customHeight="1">
      <c r="A14" s="99" t="s">
        <v>843</v>
      </c>
      <c r="B14" s="212" t="s">
        <v>844</v>
      </c>
      <c r="C14" s="100">
        <v>8</v>
      </c>
      <c r="D14" s="115">
        <v>0</v>
      </c>
      <c r="E14" s="212" t="s">
        <v>801</v>
      </c>
      <c r="F14" s="118"/>
      <c r="G14" s="68"/>
      <c r="H14" s="68"/>
      <c r="I14" s="68"/>
    </row>
    <row r="15" spans="1:9" ht="30" customHeight="1">
      <c r="A15" s="99" t="s">
        <v>845</v>
      </c>
      <c r="B15" s="214" t="s">
        <v>846</v>
      </c>
      <c r="C15" s="100">
        <v>8</v>
      </c>
      <c r="D15" s="115">
        <v>0</v>
      </c>
      <c r="E15" s="212" t="s">
        <v>802</v>
      </c>
      <c r="F15" s="116"/>
      <c r="G15" s="14"/>
      <c r="H15" s="14"/>
      <c r="I15" s="14"/>
    </row>
    <row r="16" spans="1:9" ht="49.5" customHeight="1">
      <c r="A16" s="99" t="s">
        <v>847</v>
      </c>
      <c r="B16" s="212" t="s">
        <v>848</v>
      </c>
      <c r="C16" s="100">
        <v>8</v>
      </c>
      <c r="D16" s="115">
        <v>0</v>
      </c>
      <c r="E16" s="212" t="s">
        <v>803</v>
      </c>
      <c r="F16" s="116"/>
      <c r="G16" s="14"/>
      <c r="H16" s="14"/>
      <c r="I16" s="14"/>
    </row>
    <row r="17" spans="1:9" ht="48" customHeight="1">
      <c r="A17" s="99" t="s">
        <v>849</v>
      </c>
      <c r="B17" s="212" t="s">
        <v>850</v>
      </c>
      <c r="C17" s="100">
        <v>8</v>
      </c>
      <c r="D17" s="115">
        <v>0</v>
      </c>
      <c r="E17" s="212" t="s">
        <v>804</v>
      </c>
      <c r="F17" s="116"/>
      <c r="G17" s="117"/>
      <c r="H17" s="117"/>
      <c r="I17" s="117"/>
    </row>
    <row r="18" spans="1:9" ht="50.25" customHeight="1">
      <c r="A18" s="99" t="s">
        <v>851</v>
      </c>
      <c r="B18" s="117" t="s">
        <v>852</v>
      </c>
      <c r="C18" s="115">
        <v>8</v>
      </c>
      <c r="D18" s="115">
        <v>0</v>
      </c>
      <c r="E18" s="212" t="s">
        <v>806</v>
      </c>
      <c r="F18" s="116"/>
      <c r="G18" s="117"/>
      <c r="H18" s="117"/>
      <c r="I18" s="117"/>
    </row>
    <row r="19" spans="1:9" ht="56.25" customHeight="1">
      <c r="A19" s="107" t="s">
        <v>853</v>
      </c>
      <c r="B19" s="117" t="s">
        <v>854</v>
      </c>
      <c r="C19" s="115">
        <v>4</v>
      </c>
      <c r="D19" s="115">
        <v>0</v>
      </c>
      <c r="E19" s="212" t="s">
        <v>807</v>
      </c>
      <c r="F19" s="116"/>
      <c r="G19" s="117"/>
      <c r="H19" s="117"/>
      <c r="I19" s="117"/>
    </row>
    <row r="20" spans="1:9" ht="48" customHeight="1">
      <c r="A20" s="99" t="s">
        <v>855</v>
      </c>
      <c r="B20" s="212" t="s">
        <v>856</v>
      </c>
      <c r="C20" s="100">
        <v>4</v>
      </c>
      <c r="D20" s="100">
        <v>0</v>
      </c>
      <c r="E20" s="212" t="s">
        <v>808</v>
      </c>
      <c r="F20" s="119"/>
      <c r="G20" s="68"/>
      <c r="H20" s="68"/>
      <c r="I20" s="68"/>
    </row>
    <row r="21" spans="1:9" ht="52.5" customHeight="1">
      <c r="A21" s="99" t="s">
        <v>857</v>
      </c>
      <c r="B21" s="117" t="s">
        <v>858</v>
      </c>
      <c r="C21" s="115">
        <v>8</v>
      </c>
      <c r="D21" s="115">
        <v>0</v>
      </c>
      <c r="E21" s="212" t="s">
        <v>812</v>
      </c>
      <c r="F21" s="119"/>
      <c r="G21" s="117"/>
      <c r="H21" s="117"/>
      <c r="I21" s="117"/>
    </row>
    <row r="22" spans="1:9" ht="44.25" customHeight="1">
      <c r="A22" s="154" t="s">
        <v>859</v>
      </c>
      <c r="B22" s="215" t="s">
        <v>860</v>
      </c>
      <c r="C22" s="155">
        <v>8</v>
      </c>
      <c r="D22" s="156">
        <v>0</v>
      </c>
      <c r="E22" s="216" t="s">
        <v>815</v>
      </c>
      <c r="F22" s="116"/>
      <c r="G22" s="14"/>
      <c r="H22" s="14"/>
      <c r="I22" s="14"/>
    </row>
    <row r="23" spans="1:9" ht="33.75" customHeight="1">
      <c r="A23" s="99" t="s">
        <v>861</v>
      </c>
      <c r="B23" s="214" t="s">
        <v>862</v>
      </c>
      <c r="C23" s="100">
        <v>4</v>
      </c>
      <c r="D23" s="115">
        <v>0</v>
      </c>
      <c r="E23" s="216" t="s">
        <v>816</v>
      </c>
      <c r="F23" s="116"/>
      <c r="G23" s="14"/>
      <c r="H23" s="14"/>
      <c r="I23" s="14"/>
    </row>
    <row r="24" spans="1:9" ht="62.25" customHeight="1">
      <c r="A24" s="99" t="s">
        <v>863</v>
      </c>
      <c r="B24" s="214" t="s">
        <v>864</v>
      </c>
      <c r="C24" s="115">
        <v>8</v>
      </c>
      <c r="D24" s="115">
        <v>0</v>
      </c>
      <c r="E24" s="212" t="s">
        <v>817</v>
      </c>
      <c r="F24" s="116"/>
      <c r="G24" s="12"/>
      <c r="H24" s="12"/>
      <c r="I24" s="12"/>
    </row>
    <row r="25" spans="1:9" ht="62.25" customHeight="1">
      <c r="A25" s="99" t="s">
        <v>865</v>
      </c>
      <c r="B25" s="214" t="s">
        <v>866</v>
      </c>
      <c r="C25" s="115">
        <v>8</v>
      </c>
      <c r="D25" s="115">
        <v>0</v>
      </c>
      <c r="E25" s="212" t="s">
        <v>818</v>
      </c>
      <c r="F25" s="116"/>
      <c r="G25" s="12"/>
      <c r="H25" s="12"/>
      <c r="I25" s="12"/>
    </row>
    <row r="26" spans="1:9" ht="49.5" customHeight="1">
      <c r="A26" s="99" t="s">
        <v>867</v>
      </c>
      <c r="B26" s="217" t="s">
        <v>868</v>
      </c>
      <c r="C26" s="115">
        <v>8</v>
      </c>
      <c r="D26" s="115">
        <v>0</v>
      </c>
      <c r="E26" s="212" t="s">
        <v>819</v>
      </c>
      <c r="F26" s="116"/>
      <c r="G26" s="12"/>
      <c r="H26" s="12"/>
      <c r="I26" s="12"/>
    </row>
    <row r="27" spans="1:9" ht="48.75" customHeight="1">
      <c r="A27" s="99" t="s">
        <v>869</v>
      </c>
      <c r="B27" s="214" t="s">
        <v>870</v>
      </c>
      <c r="C27" s="115">
        <v>8</v>
      </c>
      <c r="D27" s="115">
        <v>0</v>
      </c>
      <c r="E27" s="212" t="s">
        <v>822</v>
      </c>
      <c r="F27" s="116"/>
      <c r="G27" s="12"/>
      <c r="H27" s="12"/>
      <c r="I27" s="12"/>
    </row>
    <row r="28" spans="1:9" ht="66.75" customHeight="1">
      <c r="A28" s="99" t="s">
        <v>871</v>
      </c>
      <c r="B28" s="214" t="s">
        <v>872</v>
      </c>
      <c r="C28" s="115">
        <v>8</v>
      </c>
      <c r="D28" s="115">
        <v>0</v>
      </c>
      <c r="E28" s="212" t="s">
        <v>823</v>
      </c>
      <c r="F28" s="116"/>
      <c r="G28" s="12"/>
      <c r="H28" s="12"/>
      <c r="I28" s="12"/>
    </row>
    <row r="29" spans="1:9" ht="47.25" customHeight="1">
      <c r="A29" s="99" t="s">
        <v>873</v>
      </c>
      <c r="B29" s="214" t="s">
        <v>874</v>
      </c>
      <c r="C29" s="115">
        <v>8</v>
      </c>
      <c r="D29" s="115">
        <v>0</v>
      </c>
      <c r="E29" s="212" t="s">
        <v>825</v>
      </c>
      <c r="F29" s="116"/>
      <c r="G29" s="12"/>
      <c r="H29" s="12"/>
      <c r="I29" s="12"/>
    </row>
    <row r="30" spans="1:9" ht="55.5" customHeight="1">
      <c r="A30" s="99" t="s">
        <v>875</v>
      </c>
      <c r="B30" s="214" t="s">
        <v>876</v>
      </c>
      <c r="C30" s="115">
        <v>8</v>
      </c>
      <c r="D30" s="115">
        <v>0</v>
      </c>
      <c r="E30" s="212" t="s">
        <v>827</v>
      </c>
      <c r="F30" s="116"/>
      <c r="G30" s="12"/>
      <c r="H30" s="12"/>
      <c r="I30" s="12"/>
    </row>
    <row r="31" spans="1:9" ht="147.75" customHeight="1">
      <c r="A31" s="99" t="s">
        <v>877</v>
      </c>
      <c r="B31" s="12" t="s">
        <v>878</v>
      </c>
      <c r="C31" s="115">
        <v>16</v>
      </c>
      <c r="D31" s="115">
        <v>0</v>
      </c>
      <c r="E31" s="212" t="s">
        <v>831</v>
      </c>
      <c r="F31" s="116"/>
      <c r="G31" s="12"/>
      <c r="H31" s="12"/>
      <c r="I31" s="12"/>
    </row>
    <row r="32" spans="1:9" ht="60" customHeight="1">
      <c r="A32" s="99" t="s">
        <v>879</v>
      </c>
      <c r="B32" s="214" t="s">
        <v>880</v>
      </c>
      <c r="C32" s="115">
        <v>8</v>
      </c>
      <c r="D32" s="115">
        <v>0</v>
      </c>
      <c r="E32" s="212" t="s">
        <v>832</v>
      </c>
      <c r="F32" s="116"/>
      <c r="G32" s="12"/>
      <c r="H32" s="12"/>
      <c r="I32" s="12"/>
    </row>
    <row r="33" spans="1:9" ht="123" customHeight="1">
      <c r="A33" s="99" t="s">
        <v>881</v>
      </c>
      <c r="B33" s="214" t="s">
        <v>882</v>
      </c>
      <c r="C33" s="115">
        <v>8</v>
      </c>
      <c r="D33" s="115">
        <v>0</v>
      </c>
      <c r="E33" s="212" t="s">
        <v>833</v>
      </c>
      <c r="F33" s="116"/>
      <c r="G33" s="12"/>
      <c r="H33" s="12"/>
      <c r="I33" s="12"/>
    </row>
    <row r="34" spans="1:9" ht="38.25">
      <c r="A34" s="99" t="s">
        <v>883</v>
      </c>
      <c r="B34" s="214" t="s">
        <v>884</v>
      </c>
      <c r="C34" s="115">
        <v>8</v>
      </c>
      <c r="D34" s="115">
        <v>0</v>
      </c>
      <c r="E34" s="212" t="s">
        <v>836</v>
      </c>
      <c r="F34" s="116"/>
      <c r="G34" s="12"/>
      <c r="H34" s="12"/>
      <c r="I34" s="12"/>
    </row>
    <row r="35" spans="1:9" ht="12.75">
      <c r="A35" s="99"/>
      <c r="B35" s="12"/>
      <c r="C35" s="115"/>
      <c r="D35" s="115"/>
      <c r="E35" s="116"/>
      <c r="F35" s="116"/>
      <c r="G35" s="12"/>
      <c r="H35" s="12"/>
      <c r="I35" s="12"/>
    </row>
    <row r="36" ht="12.75">
      <c r="A36" s="159" t="s">
        <v>716</v>
      </c>
    </row>
    <row r="37" ht="12.75">
      <c r="A37" s="159" t="s">
        <v>235</v>
      </c>
    </row>
    <row r="38" ht="12.75">
      <c r="A38" s="159" t="s">
        <v>717</v>
      </c>
    </row>
    <row r="40" ht="12.75">
      <c r="A40" s="158" t="s">
        <v>718</v>
      </c>
    </row>
    <row r="42" spans="1:8" ht="19.5" customHeight="1">
      <c r="A42" s="80" t="s">
        <v>719</v>
      </c>
      <c r="C42" s="80" t="s">
        <v>714</v>
      </c>
      <c r="F42" s="94" t="s">
        <v>720</v>
      </c>
      <c r="H42" s="94" t="s">
        <v>721</v>
      </c>
    </row>
    <row r="43" spans="1:9" s="136" customFormat="1" ht="12.75">
      <c r="A43" s="158" t="s">
        <v>722</v>
      </c>
      <c r="B43" s="158"/>
      <c r="C43" s="158"/>
      <c r="D43" s="158"/>
      <c r="E43" s="160"/>
      <c r="F43" s="160"/>
      <c r="G43" s="160"/>
      <c r="H43" s="160"/>
      <c r="I43" s="160"/>
    </row>
    <row r="45" spans="1:9" s="152" customFormat="1" ht="16.5" customHeight="1">
      <c r="A45" s="80" t="s">
        <v>711</v>
      </c>
      <c r="B45" s="80"/>
      <c r="C45" s="328" t="s">
        <v>885</v>
      </c>
      <c r="D45" s="329"/>
      <c r="E45" s="329"/>
      <c r="F45" s="80" t="s">
        <v>712</v>
      </c>
      <c r="G45" s="80" t="s">
        <v>713</v>
      </c>
      <c r="H45" s="80" t="s">
        <v>715</v>
      </c>
      <c r="I45" s="80"/>
    </row>
  </sheetData>
  <sheetProtection/>
  <mergeCells count="5">
    <mergeCell ref="A7:G7"/>
    <mergeCell ref="A8:I8"/>
    <mergeCell ref="A10:I10"/>
    <mergeCell ref="A9:I9"/>
    <mergeCell ref="C45:E45"/>
  </mergeCells>
  <printOptions/>
  <pageMargins left="0.5" right="0.5" top="0.75" bottom="0.75" header="0.5" footer="0.5"/>
  <pageSetup fitToHeight="4" horizontalDpi="600" verticalDpi="600" orientation="portrait" scale="69" r:id="rId2"/>
  <headerFooter alignWithMargins="0">
    <oddFooter>&amp;LAuditee Name: ABC&amp;C&amp;A&amp;RPage &amp;P
</oddFooter>
  </headerFooter>
  <drawing r:id="rId1"/>
</worksheet>
</file>

<file path=xl/worksheets/sheet9.xml><?xml version="1.0" encoding="utf-8"?>
<worksheet xmlns="http://schemas.openxmlformats.org/spreadsheetml/2006/main" xmlns:r="http://schemas.openxmlformats.org/officeDocument/2006/relationships">
  <dimension ref="A1:C40"/>
  <sheetViews>
    <sheetView view="pageBreakPreview" zoomScale="140" zoomScaleNormal="75" zoomScaleSheetLayoutView="140" zoomScalePageLayoutView="0" workbookViewId="0" topLeftCell="A1">
      <selection activeCell="C1" sqref="C1"/>
    </sheetView>
  </sheetViews>
  <sheetFormatPr defaultColWidth="9.140625" defaultRowHeight="12.75"/>
  <cols>
    <col min="1" max="1" width="9.8515625" style="80" customWidth="1"/>
    <col min="2" max="2" width="45.28125" style="80" customWidth="1"/>
    <col min="3" max="3" width="56.421875" style="94" customWidth="1"/>
  </cols>
  <sheetData>
    <row r="1" ht="12.75">
      <c r="C1" s="167" t="s">
        <v>771</v>
      </c>
    </row>
    <row r="2" spans="1:3" ht="12.75">
      <c r="A2" s="81"/>
      <c r="B2" s="81"/>
      <c r="C2" s="76"/>
    </row>
    <row r="3" spans="1:3" ht="12.75">
      <c r="A3" s="81"/>
      <c r="B3" s="81"/>
      <c r="C3" s="76"/>
    </row>
    <row r="4" spans="1:3" ht="12.75">
      <c r="A4" s="81"/>
      <c r="B4" s="81"/>
      <c r="C4" s="76"/>
    </row>
    <row r="5" spans="1:3" ht="12.75">
      <c r="A5" s="82"/>
      <c r="B5" s="82"/>
      <c r="C5" s="83"/>
    </row>
    <row r="6" spans="1:3" ht="24" customHeight="1">
      <c r="A6" s="145" t="s">
        <v>523</v>
      </c>
      <c r="B6" s="21"/>
      <c r="C6" s="21"/>
    </row>
    <row r="7" spans="1:3" ht="15">
      <c r="A7" s="84" t="s">
        <v>319</v>
      </c>
      <c r="B7" s="84"/>
      <c r="C7" s="85"/>
    </row>
    <row r="8" spans="1:3" ht="15">
      <c r="A8" s="84" t="s">
        <v>320</v>
      </c>
      <c r="B8" s="84"/>
      <c r="C8" s="85"/>
    </row>
    <row r="9" spans="1:3" ht="15">
      <c r="A9" s="84" t="s">
        <v>102</v>
      </c>
      <c r="B9" s="84"/>
      <c r="C9" s="85"/>
    </row>
    <row r="10" spans="1:3" ht="15">
      <c r="A10" s="84"/>
      <c r="B10" s="84"/>
      <c r="C10" s="85"/>
    </row>
    <row r="11" spans="1:3" ht="12.75">
      <c r="A11" s="81" t="s">
        <v>361</v>
      </c>
      <c r="B11" s="81"/>
      <c r="C11" s="76"/>
    </row>
    <row r="12" spans="1:3" ht="12.75">
      <c r="A12" s="144" t="s">
        <v>380</v>
      </c>
      <c r="B12" s="144" t="s">
        <v>750</v>
      </c>
      <c r="C12" s="144" t="s">
        <v>381</v>
      </c>
    </row>
    <row r="13" spans="1:3" ht="63.75">
      <c r="A13" s="89">
        <v>1.7</v>
      </c>
      <c r="B13" s="75" t="s">
        <v>138</v>
      </c>
      <c r="C13" s="75" t="s">
        <v>294</v>
      </c>
    </row>
    <row r="14" spans="1:3" ht="38.25">
      <c r="A14" s="75" t="s">
        <v>362</v>
      </c>
      <c r="B14" s="75" t="s">
        <v>366</v>
      </c>
      <c r="C14" s="75" t="s">
        <v>93</v>
      </c>
    </row>
    <row r="15" spans="1:3" ht="12.75">
      <c r="A15" s="87">
        <v>2.2</v>
      </c>
      <c r="B15" s="75" t="s">
        <v>365</v>
      </c>
      <c r="C15" s="75" t="s">
        <v>33</v>
      </c>
    </row>
    <row r="16" spans="1:3" ht="76.5">
      <c r="A16" s="87">
        <v>2.2</v>
      </c>
      <c r="B16" s="75" t="s">
        <v>366</v>
      </c>
      <c r="C16" s="75" t="s">
        <v>258</v>
      </c>
    </row>
    <row r="17" spans="1:3" ht="51">
      <c r="A17" s="87" t="s">
        <v>417</v>
      </c>
      <c r="B17" s="75" t="s">
        <v>365</v>
      </c>
      <c r="C17" s="75" t="s">
        <v>416</v>
      </c>
    </row>
    <row r="18" spans="1:3" ht="12.75">
      <c r="A18" s="90">
        <v>2.3</v>
      </c>
      <c r="B18" s="78" t="s">
        <v>703</v>
      </c>
      <c r="C18" s="91" t="s">
        <v>426</v>
      </c>
    </row>
    <row r="19" spans="1:3" ht="12.75">
      <c r="A19" s="87">
        <v>2.3</v>
      </c>
      <c r="B19" s="79"/>
      <c r="C19" s="92" t="s">
        <v>427</v>
      </c>
    </row>
    <row r="20" spans="1:3" ht="12.75">
      <c r="A20" s="87">
        <v>2.3</v>
      </c>
      <c r="B20" s="75"/>
      <c r="C20" s="93" t="s">
        <v>428</v>
      </c>
    </row>
    <row r="21" spans="1:3" ht="12.75">
      <c r="A21" s="87">
        <v>2.3</v>
      </c>
      <c r="B21" s="75"/>
      <c r="C21" s="93" t="s">
        <v>429</v>
      </c>
    </row>
    <row r="22" spans="1:3" ht="12.75">
      <c r="A22" s="87">
        <v>2.3</v>
      </c>
      <c r="B22" s="75"/>
      <c r="C22" s="93" t="s">
        <v>430</v>
      </c>
    </row>
    <row r="23" spans="1:3" ht="12.75">
      <c r="A23" s="87">
        <v>2.3</v>
      </c>
      <c r="B23" s="75"/>
      <c r="C23" s="93" t="s">
        <v>431</v>
      </c>
    </row>
    <row r="24" spans="1:3" ht="25.5">
      <c r="A24" s="87">
        <v>2.4</v>
      </c>
      <c r="B24" s="75" t="s">
        <v>366</v>
      </c>
      <c r="C24" s="75" t="s">
        <v>425</v>
      </c>
    </row>
    <row r="25" spans="1:3" ht="25.5">
      <c r="A25" s="75">
        <v>2.6</v>
      </c>
      <c r="B25" s="75" t="s">
        <v>136</v>
      </c>
      <c r="C25" s="75" t="s">
        <v>135</v>
      </c>
    </row>
    <row r="26" spans="1:3" ht="12.75">
      <c r="A26" s="87">
        <v>2.6</v>
      </c>
      <c r="B26" s="75" t="s">
        <v>363</v>
      </c>
      <c r="C26" s="75" t="s">
        <v>424</v>
      </c>
    </row>
    <row r="27" spans="1:3" ht="12.75">
      <c r="A27" s="87">
        <v>2.7</v>
      </c>
      <c r="B27" s="75" t="s">
        <v>365</v>
      </c>
      <c r="C27" s="75" t="s">
        <v>182</v>
      </c>
    </row>
    <row r="28" spans="1:3" ht="25.5">
      <c r="A28" s="87">
        <v>2.8</v>
      </c>
      <c r="B28" s="75" t="s">
        <v>365</v>
      </c>
      <c r="C28" s="75" t="s">
        <v>350</v>
      </c>
    </row>
    <row r="29" spans="1:3" ht="25.5">
      <c r="A29" s="87">
        <v>2.9</v>
      </c>
      <c r="B29" s="75" t="s">
        <v>364</v>
      </c>
      <c r="C29" s="75" t="s">
        <v>261</v>
      </c>
    </row>
    <row r="30" spans="1:3" ht="25.5">
      <c r="A30" s="88">
        <v>2.1</v>
      </c>
      <c r="B30" s="77" t="s">
        <v>364</v>
      </c>
      <c r="C30" s="14" t="s">
        <v>259</v>
      </c>
    </row>
    <row r="31" spans="1:3" ht="51">
      <c r="A31" s="87">
        <v>2.11</v>
      </c>
      <c r="B31" s="75" t="s">
        <v>366</v>
      </c>
      <c r="C31" s="75" t="s">
        <v>94</v>
      </c>
    </row>
    <row r="32" spans="1:3" ht="12.75">
      <c r="A32" s="87" t="s">
        <v>360</v>
      </c>
      <c r="B32" s="75" t="s">
        <v>364</v>
      </c>
      <c r="C32" s="75" t="s">
        <v>159</v>
      </c>
    </row>
    <row r="33" spans="1:3" ht="25.5">
      <c r="A33" s="87">
        <v>3.1</v>
      </c>
      <c r="B33" s="75" t="s">
        <v>364</v>
      </c>
      <c r="C33" s="75" t="s">
        <v>260</v>
      </c>
    </row>
    <row r="34" spans="1:3" ht="38.25">
      <c r="A34" s="87">
        <v>3.2</v>
      </c>
      <c r="B34" s="75" t="s">
        <v>363</v>
      </c>
      <c r="C34" s="75" t="s">
        <v>264</v>
      </c>
    </row>
    <row r="35" spans="1:3" ht="12.75">
      <c r="A35" s="87">
        <v>3.2</v>
      </c>
      <c r="B35" s="75" t="s">
        <v>365</v>
      </c>
      <c r="C35" s="75" t="s">
        <v>183</v>
      </c>
    </row>
    <row r="36" spans="1:3" ht="25.5">
      <c r="A36" s="87">
        <v>3.4</v>
      </c>
      <c r="B36" s="75" t="s">
        <v>366</v>
      </c>
      <c r="C36" s="75" t="s">
        <v>25</v>
      </c>
    </row>
    <row r="37" spans="1:3" ht="12.75">
      <c r="A37" s="87">
        <v>3.5</v>
      </c>
      <c r="B37" s="75" t="s">
        <v>367</v>
      </c>
      <c r="C37" s="14" t="s">
        <v>180</v>
      </c>
    </row>
    <row r="38" spans="1:3" ht="25.5">
      <c r="A38" s="87">
        <v>3.5</v>
      </c>
      <c r="B38" s="75" t="s">
        <v>366</v>
      </c>
      <c r="C38" s="75" t="s">
        <v>262</v>
      </c>
    </row>
    <row r="39" spans="1:3" ht="12.75">
      <c r="A39" s="87">
        <v>4</v>
      </c>
      <c r="B39" s="75" t="s">
        <v>365</v>
      </c>
      <c r="C39" s="75" t="s">
        <v>181</v>
      </c>
    </row>
    <row r="40" spans="1:3" ht="12.75">
      <c r="A40" s="75">
        <v>4.6</v>
      </c>
      <c r="B40" s="75" t="s">
        <v>365</v>
      </c>
      <c r="C40" s="75" t="s">
        <v>263</v>
      </c>
    </row>
  </sheetData>
  <sheetProtection/>
  <printOptions/>
  <pageMargins left="0.5" right="0.5" top="0.75" bottom="0.75" header="0.5" footer="0.5"/>
  <pageSetup horizontalDpi="600" verticalDpi="600" orientation="portrait" scale="69" r:id="rId2"/>
  <headerFooter alignWithMargins="0">
    <oddFooter>&amp;LAuditee Name: ABC&amp;C&amp;A&amp;RPage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Technical Manager, Food Safety Programs</Manager>
  <Company>SGS North America Food Safety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Unilever</dc:title>
  <dc:subject>Audit Checklist for Supplier Qualification Audit</dc:subject>
  <dc:creator>Victor Muliyil</dc:creator>
  <cp:keywords>SQA</cp:keywords>
  <dc:description/>
  <cp:lastModifiedBy>Matthew Kairys</cp:lastModifiedBy>
  <cp:lastPrinted>2006-03-10T16:35:14Z</cp:lastPrinted>
  <dcterms:created xsi:type="dcterms:W3CDTF">2001-11-28T17:20:33Z</dcterms:created>
  <dcterms:modified xsi:type="dcterms:W3CDTF">2020-06-08T18:58:28Z</dcterms:modified>
  <cp:category>Audit templates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wner">
    <vt:lpwstr>Malcolm Ting</vt:lpwstr>
  </property>
  <property fmtid="{D5CDD505-2E9C-101B-9397-08002B2CF9AE}" pid="4" name="ContentType">
    <vt:lpwstr>Document</vt:lpwstr>
  </property>
  <property fmtid="{D5CDD505-2E9C-101B-9397-08002B2CF9AE}" pid="5" name="Type of Documents">
    <vt:lpwstr>2. Associated Documentation</vt:lpwstr>
  </property>
  <property fmtid="{D5CDD505-2E9C-101B-9397-08002B2CF9AE}" pid="6" name="Country">
    <vt:lpwstr>United States</vt:lpwstr>
  </property>
  <property fmtid="{D5CDD505-2E9C-101B-9397-08002B2CF9AE}" pid="7" name="Date">
    <vt:lpwstr>2008-09-03T00:00:00Z</vt:lpwstr>
  </property>
</Properties>
</file>